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codeName="ThisWorkbook" autoCompressPictures="0"/>
  <xr:revisionPtr revIDLastSave="0" documentId="13_ncr:1_{5C123658-AD2E-4A52-85C0-BC355A96260D}" xr6:coauthVersionLast="40" xr6:coauthVersionMax="40" xr10:uidLastSave="{00000000-0000-0000-0000-000000000000}"/>
  <bookViews>
    <workbookView xWindow="0" yWindow="0" windowWidth="21600" windowHeight="10190" tabRatio="788" xr2:uid="{00000000-000D-0000-FFFF-FFFF00000000}"/>
  </bookViews>
  <sheets>
    <sheet name="Learn Excel" sheetId="26" r:id="rId1"/>
    <sheet name="January" sheetId="14" r:id="rId2"/>
    <sheet name="February" sheetId="15" r:id="rId3"/>
    <sheet name="March" sheetId="16" r:id="rId4"/>
    <sheet name="April" sheetId="17" r:id="rId5"/>
    <sheet name="May" sheetId="18" r:id="rId6"/>
    <sheet name="June" sheetId="19" r:id="rId7"/>
    <sheet name="July" sheetId="20" r:id="rId8"/>
    <sheet name="August" sheetId="21" r:id="rId9"/>
    <sheet name="September" sheetId="22" r:id="rId10"/>
    <sheet name="October" sheetId="23" r:id="rId11"/>
    <sheet name="November" sheetId="24" r:id="rId12"/>
    <sheet name="December" sheetId="25" r:id="rId13"/>
  </sheets>
  <externalReferences>
    <externalReference r:id="rId14"/>
  </externalReferences>
  <definedNames>
    <definedName name="CalendarYear">January!$K$5</definedName>
    <definedName name="ColumnTitle1">[1]!Expense[[#Headers],[Date]]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Mileage_Total">[1]!Expense[[#Totals],[Mileage]]</definedName>
    <definedName name="_xlnm.Print_Area" localSheetId="4">April!$A:$I</definedName>
    <definedName name="_xlnm.Print_Area" localSheetId="8">August!$A:$I</definedName>
    <definedName name="_xlnm.Print_Area" localSheetId="12">December!$A:$I</definedName>
    <definedName name="_xlnm.Print_Area" localSheetId="2">February!$A:$I</definedName>
    <definedName name="_xlnm.Print_Area" localSheetId="1">January!$A:$I</definedName>
    <definedName name="_xlnm.Print_Area" localSheetId="7">July!$A:$I</definedName>
    <definedName name="_xlnm.Print_Area" localSheetId="6">June!$A:$I</definedName>
    <definedName name="_xlnm.Print_Area" localSheetId="3">March!$A:$I</definedName>
    <definedName name="_xlnm.Print_Area" localSheetId="5">May!$A:$I</definedName>
    <definedName name="_xlnm.Print_Area" localSheetId="11">November!$A:$I</definedName>
    <definedName name="_xlnm.Print_Area" localSheetId="10">October!$A:$I</definedName>
    <definedName name="_xlnm.Print_Area" localSheetId="9">September!$A:$I</definedName>
    <definedName name="Reimbursement_Total">[1]!Expense[[#Totals],[Reimbursement]]</definedName>
    <definedName name="RowTitleRegion1..K3">January!$K$4</definedName>
    <definedName name="WeekStart">January!$L$5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/>
  <c r="B3" i="18"/>
  <c r="B3" i="17"/>
  <c r="B3" i="16"/>
  <c r="B3" i="25"/>
  <c r="B3" i="15"/>
  <c r="B2" i="17"/>
  <c r="B2" i="19"/>
  <c r="B2" i="18"/>
  <c r="B2" i="21"/>
  <c r="B2" i="20"/>
  <c r="B2" i="23"/>
  <c r="B2" i="22"/>
  <c r="B2" i="25"/>
  <c r="B2" i="24"/>
  <c r="B2" i="16"/>
  <c r="B2" i="15"/>
  <c r="B2" i="14"/>
  <c r="B14" i="25" a="1"/>
  <c r="C14" i="25"/>
  <c r="B12" i="25" a="1"/>
  <c r="H12" i="25"/>
  <c r="B10" i="25" a="1"/>
  <c r="G10" i="25"/>
  <c r="B8" i="25" a="1"/>
  <c r="G8" i="25"/>
  <c r="B6" i="25" a="1"/>
  <c r="H6" i="25"/>
  <c r="B4" i="25" a="1"/>
  <c r="G4" i="25"/>
  <c r="G3" i="25"/>
  <c r="B14" i="24" a="1"/>
  <c r="C14" i="24"/>
  <c r="B12" i="24" a="1"/>
  <c r="H12" i="24"/>
  <c r="B10" i="24" a="1"/>
  <c r="G10" i="24"/>
  <c r="B8" i="24" a="1"/>
  <c r="G8" i="24"/>
  <c r="B6" i="24" a="1"/>
  <c r="H6" i="24"/>
  <c r="B4" i="24" a="1"/>
  <c r="G4" i="24"/>
  <c r="G3" i="24"/>
  <c r="B14" i="23" a="1"/>
  <c r="C14" i="23"/>
  <c r="B12" i="23" a="1"/>
  <c r="H12" i="23"/>
  <c r="B10" i="23" a="1"/>
  <c r="G10" i="23"/>
  <c r="B8" i="23" a="1"/>
  <c r="G8" i="23"/>
  <c r="B6" i="23" a="1"/>
  <c r="H6" i="23"/>
  <c r="B4" i="23" a="1"/>
  <c r="G4" i="23"/>
  <c r="G3" i="23"/>
  <c r="B14" i="22" a="1"/>
  <c r="C14" i="22"/>
  <c r="B12" i="22" a="1"/>
  <c r="H12" i="22"/>
  <c r="B10" i="22" a="1"/>
  <c r="G10" i="22"/>
  <c r="B8" i="22" a="1"/>
  <c r="H8" i="22"/>
  <c r="B6" i="22" a="1"/>
  <c r="G6" i="22"/>
  <c r="B4" i="22" a="1"/>
  <c r="H4" i="22"/>
  <c r="H3" i="22"/>
  <c r="B14" i="21" a="1"/>
  <c r="C14" i="21"/>
  <c r="B12" i="21" a="1"/>
  <c r="H12" i="21"/>
  <c r="B10" i="21" a="1"/>
  <c r="G10" i="21"/>
  <c r="B8" i="21" a="1"/>
  <c r="G8" i="21"/>
  <c r="B6" i="21" a="1"/>
  <c r="H6" i="21"/>
  <c r="B4" i="21" a="1"/>
  <c r="G4" i="21"/>
  <c r="G3" i="21"/>
  <c r="B14" i="20" a="1"/>
  <c r="C14" i="20"/>
  <c r="B12" i="20" a="1"/>
  <c r="H12" i="20"/>
  <c r="B10" i="20" a="1"/>
  <c r="G10" i="20"/>
  <c r="B8" i="20" a="1"/>
  <c r="H8" i="20"/>
  <c r="B6" i="20" a="1"/>
  <c r="G6" i="20"/>
  <c r="B4" i="20" a="1"/>
  <c r="E4" i="20"/>
  <c r="E3" i="20"/>
  <c r="B14" i="19" a="1"/>
  <c r="C14" i="19"/>
  <c r="B12" i="19" a="1"/>
  <c r="H12" i="19"/>
  <c r="B10" i="19" a="1"/>
  <c r="G10" i="19"/>
  <c r="B8" i="19" a="1"/>
  <c r="H8" i="19"/>
  <c r="B6" i="19" a="1"/>
  <c r="G6" i="19"/>
  <c r="B4" i="19" a="1"/>
  <c r="H4" i="19"/>
  <c r="H3" i="19"/>
  <c r="B14" i="18" a="1"/>
  <c r="C14" i="18"/>
  <c r="B12" i="18" a="1"/>
  <c r="G12" i="18"/>
  <c r="B10" i="18" a="1"/>
  <c r="G10" i="18"/>
  <c r="B8" i="18" a="1"/>
  <c r="G8" i="18"/>
  <c r="B6" i="18" a="1"/>
  <c r="G6" i="18"/>
  <c r="B4" i="18" a="1"/>
  <c r="G4" i="18"/>
  <c r="G3" i="18"/>
  <c r="B14" i="17" a="1"/>
  <c r="B14" i="17"/>
  <c r="B12" i="17" a="1"/>
  <c r="G12" i="17"/>
  <c r="B10" i="17" a="1"/>
  <c r="H10" i="17"/>
  <c r="B8" i="17" a="1"/>
  <c r="H8" i="17"/>
  <c r="B6" i="17" a="1"/>
  <c r="G6" i="17"/>
  <c r="B4" i="17" a="1"/>
  <c r="H4" i="17"/>
  <c r="H3" i="17"/>
  <c r="B14" i="16" a="1"/>
  <c r="C14" i="16"/>
  <c r="B12" i="16" a="1"/>
  <c r="H12" i="16"/>
  <c r="B10" i="16" a="1"/>
  <c r="G10" i="16"/>
  <c r="B8" i="16" a="1"/>
  <c r="H8" i="16"/>
  <c r="B6" i="16" a="1"/>
  <c r="G6" i="16"/>
  <c r="B4" i="16" a="1"/>
  <c r="H4" i="16"/>
  <c r="H3" i="16"/>
  <c r="B14" i="15" a="1"/>
  <c r="C14" i="15"/>
  <c r="B12" i="15" a="1"/>
  <c r="H12" i="15"/>
  <c r="B10" i="15" a="1"/>
  <c r="G10" i="15"/>
  <c r="B8" i="15" a="1"/>
  <c r="H8" i="15"/>
  <c r="B6" i="15" a="1"/>
  <c r="G6" i="15"/>
  <c r="B4" i="15" a="1"/>
  <c r="H4" i="15"/>
  <c r="H3" i="15"/>
  <c r="B8" i="18"/>
  <c r="B4" i="18"/>
  <c r="B12" i="18"/>
  <c r="F4" i="18"/>
  <c r="F3" i="18"/>
  <c r="F8" i="18"/>
  <c r="F12" i="18"/>
  <c r="D6" i="18"/>
  <c r="H6" i="18"/>
  <c r="D10" i="18"/>
  <c r="H10" i="18"/>
  <c r="D4" i="18"/>
  <c r="D3" i="18"/>
  <c r="H4" i="18"/>
  <c r="H3" i="18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/>
  <c r="F4" i="25"/>
  <c r="F3" i="25"/>
  <c r="H4" i="25"/>
  <c r="H3" i="25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/>
  <c r="E4" i="25"/>
  <c r="E3" i="25"/>
  <c r="C8" i="25"/>
  <c r="E8" i="25"/>
  <c r="C10" i="25"/>
  <c r="E10" i="25"/>
  <c r="C6" i="24"/>
  <c r="E6" i="24"/>
  <c r="G6" i="24"/>
  <c r="C12" i="24"/>
  <c r="E12" i="24"/>
  <c r="G12" i="24"/>
  <c r="B4" i="24"/>
  <c r="D4" i="24"/>
  <c r="D3" i="24"/>
  <c r="F4" i="24"/>
  <c r="F3" i="24"/>
  <c r="H4" i="24"/>
  <c r="H3" i="24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/>
  <c r="E4" i="24"/>
  <c r="E3" i="24"/>
  <c r="C8" i="24"/>
  <c r="E8" i="24"/>
  <c r="C10" i="24"/>
  <c r="E10" i="24"/>
  <c r="C6" i="23"/>
  <c r="E6" i="23"/>
  <c r="G6" i="23"/>
  <c r="C12" i="23"/>
  <c r="E12" i="23"/>
  <c r="G12" i="23"/>
  <c r="B4" i="23"/>
  <c r="D4" i="23"/>
  <c r="D3" i="23"/>
  <c r="F4" i="23"/>
  <c r="F3" i="23"/>
  <c r="H4" i="23"/>
  <c r="H3" i="23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/>
  <c r="E4" i="23"/>
  <c r="E3" i="23"/>
  <c r="C8" i="23"/>
  <c r="E8" i="23"/>
  <c r="C10" i="23"/>
  <c r="E10" i="23"/>
  <c r="C4" i="22"/>
  <c r="C3" i="22"/>
  <c r="E4" i="22"/>
  <c r="E3" i="22"/>
  <c r="G4" i="22"/>
  <c r="G3" i="22"/>
  <c r="C8" i="22"/>
  <c r="E8" i="22"/>
  <c r="G8" i="22"/>
  <c r="C12" i="22"/>
  <c r="E12" i="22"/>
  <c r="G12" i="22"/>
  <c r="B4" i="22"/>
  <c r="D4" i="22"/>
  <c r="D3" i="22"/>
  <c r="F4" i="22"/>
  <c r="F3" i="22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/>
  <c r="F4" i="21"/>
  <c r="F3" i="21"/>
  <c r="H4" i="21"/>
  <c r="H3" i="2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/>
  <c r="E4" i="21"/>
  <c r="E3" i="21"/>
  <c r="C8" i="21"/>
  <c r="E8" i="21"/>
  <c r="C10" i="21"/>
  <c r="E10" i="21"/>
  <c r="C4" i="20"/>
  <c r="C3" i="20"/>
  <c r="G4" i="20"/>
  <c r="G3" i="20"/>
  <c r="C8" i="20"/>
  <c r="E8" i="20"/>
  <c r="G8" i="20"/>
  <c r="C12" i="20"/>
  <c r="E12" i="20"/>
  <c r="G12" i="20"/>
  <c r="B4" i="20"/>
  <c r="D4" i="20"/>
  <c r="D3" i="20"/>
  <c r="F4" i="20"/>
  <c r="F3" i="20"/>
  <c r="H4" i="20"/>
  <c r="H3" i="20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/>
  <c r="E4" i="19"/>
  <c r="E3" i="19"/>
  <c r="G4" i="19"/>
  <c r="G3" i="19"/>
  <c r="C8" i="19"/>
  <c r="E8" i="19"/>
  <c r="G8" i="19"/>
  <c r="C12" i="19"/>
  <c r="E12" i="19"/>
  <c r="G12" i="19"/>
  <c r="B4" i="19"/>
  <c r="D4" i="19"/>
  <c r="D3" i="19"/>
  <c r="F4" i="19"/>
  <c r="F3" i="19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/>
  <c r="E4" i="18"/>
  <c r="E3" i="18"/>
  <c r="C6" i="18"/>
  <c r="E6" i="18"/>
  <c r="C8" i="18"/>
  <c r="E8" i="18"/>
  <c r="C10" i="18"/>
  <c r="E10" i="18"/>
  <c r="C12" i="18"/>
  <c r="E12" i="18"/>
  <c r="C4" i="17"/>
  <c r="C3" i="17"/>
  <c r="E4" i="17"/>
  <c r="E3" i="17"/>
  <c r="G4" i="17"/>
  <c r="G3" i="17"/>
  <c r="C8" i="17"/>
  <c r="E8" i="17"/>
  <c r="G8" i="17"/>
  <c r="C10" i="17"/>
  <c r="E10" i="17"/>
  <c r="G10" i="17"/>
  <c r="C14" i="17"/>
  <c r="B4" i="17"/>
  <c r="D4" i="17"/>
  <c r="D3" i="17"/>
  <c r="F4" i="17"/>
  <c r="F3" i="17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/>
  <c r="E4" i="16"/>
  <c r="E3" i="16"/>
  <c r="G4" i="16"/>
  <c r="G3" i="16"/>
  <c r="C8" i="16"/>
  <c r="E8" i="16"/>
  <c r="G8" i="16"/>
  <c r="C12" i="16"/>
  <c r="E12" i="16"/>
  <c r="G12" i="16"/>
  <c r="B4" i="16"/>
  <c r="D4" i="16"/>
  <c r="D3" i="16"/>
  <c r="F4" i="16"/>
  <c r="F3" i="16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/>
  <c r="E4" i="15"/>
  <c r="E3" i="15"/>
  <c r="G4" i="15"/>
  <c r="G3" i="15"/>
  <c r="C8" i="15"/>
  <c r="E8" i="15"/>
  <c r="G8" i="15"/>
  <c r="C12" i="15"/>
  <c r="E12" i="15"/>
  <c r="G12" i="15"/>
  <c r="B4" i="15"/>
  <c r="D4" i="15"/>
  <c r="D3" i="15"/>
  <c r="F4" i="15"/>
  <c r="F3" i="15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a="1"/>
  <c r="C14" i="14"/>
  <c r="B12" i="14" a="1"/>
  <c r="C12" i="14"/>
  <c r="B10" i="14" a="1"/>
  <c r="B10" i="14"/>
  <c r="B8" i="14" a="1"/>
  <c r="B8" i="14"/>
  <c r="B6" i="14" a="1"/>
  <c r="B6" i="14"/>
  <c r="B4" i="14" a="1"/>
  <c r="B4" i="14"/>
  <c r="E6" i="14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/>
  <c r="E4" i="14"/>
  <c r="E3" i="14"/>
  <c r="C4" i="14"/>
  <c r="C3" i="14"/>
  <c r="H4" i="14"/>
  <c r="H3" i="14"/>
  <c r="F4" i="14"/>
  <c r="F3" i="14"/>
  <c r="D4" i="14"/>
  <c r="D3" i="14"/>
</calcChain>
</file>

<file path=xl/sharedStrings.xml><?xml version="1.0" encoding="utf-8"?>
<sst xmlns="http://schemas.openxmlformats.org/spreadsheetml/2006/main" count="32" uniqueCount="10">
  <si>
    <t>Sunday</t>
  </si>
  <si>
    <t>Notes</t>
  </si>
  <si>
    <t xml:space="preserve"> </t>
  </si>
  <si>
    <t>Calendar Settings</t>
  </si>
  <si>
    <t>Year</t>
  </si>
  <si>
    <t>Week Start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</si>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</sst>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26" x14ac:knownFonts="1">
    <font>
      <sz val="11"/>
      <color theme="1" tint="0.24994659260841701"/>
      <name val="Century Gothic"/>
      <family val="2"/>
      <scheme val="minor"/>
    </font>
    <font>
      <sz val="8"/>
      <name val="Arial"/>
      <family val="2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35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sz val="10"/>
      <color theme="1" tint="0.14999847407452621"/>
      <name val="Century Gothic"/>
      <family val="1"/>
      <scheme val="minor"/>
    </font>
    <font>
      <sz val="12"/>
      <name val="Century Gothic"/>
      <family val="1"/>
      <scheme val="minor"/>
    </font>
    <font>
      <b/>
      <sz val="36"/>
      <color theme="8" tint="-0.499984740745262"/>
      <name val="Century Gothic"/>
      <family val="1"/>
      <scheme val="major"/>
    </font>
    <font>
      <b/>
      <sz val="36"/>
      <color theme="9" tint="-0.499984740745262"/>
      <name val="Century Gothic"/>
      <family val="1"/>
      <scheme val="major"/>
    </font>
    <font>
      <b/>
      <sz val="36"/>
      <color theme="5" tint="-0.499984740745262"/>
      <name val="Century Gothic"/>
      <family val="1"/>
      <scheme val="major"/>
    </font>
    <font>
      <b/>
      <sz val="36"/>
      <color theme="7" tint="-0.499984740745262"/>
      <name val="Century Gothic"/>
      <family val="1"/>
      <scheme val="major"/>
    </font>
    <font>
      <sz val="11"/>
      <name val="Arial"/>
      <family val="2"/>
    </font>
    <font>
      <b/>
      <sz val="15"/>
      <color rgb="FF00B050"/>
      <name val="Century Gothic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/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 style="thin">
        <color theme="5" tint="0.59996337778862885"/>
      </top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</borders>
  <cellStyleXfs count="19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8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  <xf numFmtId="0" fontId="21" fillId="0" borderId="0">
      <alignment wrapText="1"/>
    </xf>
    <xf numFmtId="0" fontId="24" fillId="0" borderId="0" applyNumberFormat="0" applyFill="0" applyBorder="0" applyAlignment="0" applyProtection="0">
      <alignment wrapText="1"/>
    </xf>
  </cellStyleXfs>
  <cellXfs count="71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Fill="1" applyBorder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168" fontId="14" fillId="0" borderId="9" xfId="12" applyFont="1" applyFill="1" applyBorder="1" applyAlignment="1">
      <alignment horizontal="right" vertical="center" indent="1"/>
    </xf>
    <xf numFmtId="168" fontId="14" fillId="0" borderId="9" xfId="13" applyNumberFormat="1" applyFont="1" applyFill="1" applyBorder="1" applyAlignment="1">
      <alignment horizontal="right" vertical="center" wrapText="1" indent="1"/>
    </xf>
    <xf numFmtId="0" fontId="16" fillId="6" borderId="4" xfId="2" applyFont="1" applyFill="1" applyBorder="1" applyAlignment="1">
      <alignment horizontal="center" vertical="center"/>
    </xf>
    <xf numFmtId="0" fontId="16" fillId="6" borderId="5" xfId="2" applyFont="1" applyFill="1" applyBorder="1" applyAlignment="1">
      <alignment horizontal="center" vertical="center"/>
    </xf>
    <xf numFmtId="0" fontId="16" fillId="6" borderId="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8" fontId="14" fillId="0" borderId="9" xfId="12" applyFont="1" applyFill="1" applyBorder="1" applyAlignment="1">
      <alignment horizontal="right" indent="1"/>
    </xf>
    <xf numFmtId="168" fontId="14" fillId="0" borderId="11" xfId="12" applyFont="1" applyFill="1" applyBorder="1" applyAlignment="1">
      <alignment horizontal="right" indent="1"/>
    </xf>
    <xf numFmtId="0" fontId="15" fillId="0" borderId="10" xfId="0" applyFont="1" applyFill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10" xfId="13" applyFont="1" applyFill="1" applyBorder="1" applyAlignment="1">
      <alignment horizontal="left" vertical="top" wrapText="1" indent="1"/>
    </xf>
    <xf numFmtId="0" fontId="12" fillId="0" borderId="8" xfId="16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8" borderId="4" xfId="2" applyFont="1" applyFill="1" applyBorder="1" applyAlignment="1">
      <alignment horizontal="center" vertical="center"/>
    </xf>
    <xf numFmtId="0" fontId="16" fillId="8" borderId="5" xfId="2" applyFont="1" applyFill="1" applyBorder="1" applyAlignment="1">
      <alignment horizontal="center" vertical="center"/>
    </xf>
    <xf numFmtId="0" fontId="16" fillId="8" borderId="6" xfId="2" applyFont="1" applyFill="1" applyBorder="1" applyAlignment="1">
      <alignment horizontal="center" vertical="center"/>
    </xf>
    <xf numFmtId="168" fontId="14" fillId="0" borderId="14" xfId="12" applyFont="1" applyFill="1" applyBorder="1" applyAlignment="1">
      <alignment horizontal="right" indent="1"/>
    </xf>
    <xf numFmtId="0" fontId="15" fillId="0" borderId="15" xfId="13" applyFont="1" applyFill="1" applyBorder="1" applyAlignment="1">
      <alignment horizontal="left" vertical="top" wrapText="1" indent="1"/>
    </xf>
    <xf numFmtId="0" fontId="15" fillId="0" borderId="15" xfId="0" applyFont="1" applyFill="1" applyBorder="1" applyAlignment="1">
      <alignment horizontal="left" vertical="top" wrapText="1" indent="1"/>
    </xf>
    <xf numFmtId="168" fontId="14" fillId="0" borderId="14" xfId="13" applyNumberFormat="1" applyFont="1" applyFill="1" applyBorder="1" applyAlignment="1">
      <alignment horizontal="right" vertical="center" wrapText="1" indent="1"/>
    </xf>
    <xf numFmtId="168" fontId="14" fillId="0" borderId="14" xfId="12" applyFont="1" applyFill="1" applyBorder="1" applyAlignment="1">
      <alignment horizontal="right" vertical="center" indent="1"/>
    </xf>
    <xf numFmtId="0" fontId="16" fillId="9" borderId="4" xfId="2" applyFont="1" applyFill="1" applyBorder="1" applyAlignment="1">
      <alignment horizontal="center" vertical="center"/>
    </xf>
    <xf numFmtId="0" fontId="16" fillId="9" borderId="5" xfId="2" applyFont="1" applyFill="1" applyBorder="1" applyAlignment="1">
      <alignment horizontal="center" vertical="center"/>
    </xf>
    <xf numFmtId="0" fontId="16" fillId="9" borderId="6" xfId="2" applyFont="1" applyFill="1" applyBorder="1" applyAlignment="1">
      <alignment horizontal="center" vertical="center"/>
    </xf>
    <xf numFmtId="168" fontId="14" fillId="0" borderId="20" xfId="12" applyFont="1" applyFill="1" applyBorder="1" applyAlignment="1">
      <alignment horizontal="right" indent="1"/>
    </xf>
    <xf numFmtId="0" fontId="15" fillId="0" borderId="21" xfId="13" applyFont="1" applyFill="1" applyBorder="1" applyAlignment="1">
      <alignment horizontal="left" vertical="top" wrapText="1" indent="1"/>
    </xf>
    <xf numFmtId="0" fontId="15" fillId="0" borderId="21" xfId="0" applyFont="1" applyFill="1" applyBorder="1" applyAlignment="1">
      <alignment horizontal="left" vertical="top" wrapText="1" indent="1"/>
    </xf>
    <xf numFmtId="168" fontId="14" fillId="0" borderId="20" xfId="13" applyNumberFormat="1" applyFont="1" applyFill="1" applyBorder="1" applyAlignment="1">
      <alignment horizontal="right" vertical="center" wrapText="1" indent="1"/>
    </xf>
    <xf numFmtId="168" fontId="14" fillId="0" borderId="20" xfId="12" applyFont="1" applyFill="1" applyBorder="1" applyAlignment="1">
      <alignment horizontal="right" vertical="center" indent="1"/>
    </xf>
    <xf numFmtId="168" fontId="14" fillId="0" borderId="26" xfId="12" applyFont="1" applyFill="1" applyBorder="1" applyAlignment="1">
      <alignment horizontal="right" indent="1"/>
    </xf>
    <xf numFmtId="0" fontId="15" fillId="0" borderId="27" xfId="13" applyFont="1" applyFill="1" applyBorder="1" applyAlignment="1">
      <alignment horizontal="left" vertical="top" wrapText="1" indent="1"/>
    </xf>
    <xf numFmtId="0" fontId="15" fillId="0" borderId="27" xfId="0" applyFont="1" applyFill="1" applyBorder="1" applyAlignment="1">
      <alignment horizontal="left" vertical="top" wrapText="1" indent="1"/>
    </xf>
    <xf numFmtId="168" fontId="14" fillId="0" borderId="26" xfId="13" applyNumberFormat="1" applyFont="1" applyFill="1" applyBorder="1" applyAlignment="1">
      <alignment horizontal="right" vertical="center" wrapText="1" indent="1"/>
    </xf>
    <xf numFmtId="168" fontId="14" fillId="0" borderId="26" xfId="12" applyFont="1" applyFill="1" applyBorder="1" applyAlignment="1">
      <alignment horizontal="right" vertical="center" indent="1"/>
    </xf>
    <xf numFmtId="0" fontId="17" fillId="0" borderId="0" xfId="5" applyFont="1" applyFill="1" applyBorder="1">
      <alignment vertical="center"/>
    </xf>
    <xf numFmtId="0" fontId="12" fillId="0" borderId="13" xfId="11" applyFont="1" applyFill="1" applyBorder="1" applyAlignment="1">
      <alignment horizontal="left" vertical="center" wrapText="1" indent="1"/>
    </xf>
    <xf numFmtId="0" fontId="12" fillId="0" borderId="11" xfId="11" applyFont="1" applyFill="1" applyBorder="1" applyAlignment="1">
      <alignment horizontal="left" vertical="center" wrapText="1" indent="1"/>
    </xf>
    <xf numFmtId="0" fontId="15" fillId="0" borderId="7" xfId="11" applyFont="1" applyFill="1" applyBorder="1" applyAlignment="1">
      <alignment horizontal="left" vertical="top" wrapText="1" indent="1"/>
    </xf>
    <xf numFmtId="0" fontId="15" fillId="0" borderId="12" xfId="11" applyFont="1" applyFill="1" applyBorder="1" applyAlignment="1">
      <alignment horizontal="left" vertical="top" wrapText="1" indent="1"/>
    </xf>
    <xf numFmtId="0" fontId="16" fillId="6" borderId="0" xfId="15" applyFont="1" applyFill="1" applyBorder="1" applyAlignment="1">
      <alignment horizontal="center" vertical="center"/>
    </xf>
    <xf numFmtId="0" fontId="18" fillId="0" borderId="0" xfId="5" applyFont="1" applyFill="1" applyBorder="1">
      <alignment vertical="center"/>
    </xf>
    <xf numFmtId="0" fontId="12" fillId="0" borderId="18" xfId="11" applyFont="1" applyFill="1" applyBorder="1" applyAlignment="1">
      <alignment horizontal="left" vertical="center" wrapText="1" indent="1"/>
    </xf>
    <xf numFmtId="0" fontId="12" fillId="0" borderId="19" xfId="11" applyFont="1" applyFill="1" applyBorder="1" applyAlignment="1">
      <alignment horizontal="left" vertical="center" wrapText="1" indent="1"/>
    </xf>
    <xf numFmtId="0" fontId="15" fillId="0" borderId="16" xfId="11" applyFont="1" applyFill="1" applyBorder="1" applyAlignment="1">
      <alignment horizontal="left" vertical="top" wrapText="1" indent="1"/>
    </xf>
    <xf numFmtId="0" fontId="15" fillId="0" borderId="17" xfId="11" applyFont="1" applyFill="1" applyBorder="1" applyAlignment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2" fillId="0" borderId="24" xfId="11" applyFont="1" applyFill="1" applyBorder="1" applyAlignment="1">
      <alignment horizontal="left" vertical="center" wrapText="1" indent="1"/>
    </xf>
    <xf numFmtId="0" fontId="12" fillId="0" borderId="25" xfId="11" applyFont="1" applyFill="1" applyBorder="1" applyAlignment="1">
      <alignment horizontal="left" vertical="center" wrapText="1" indent="1"/>
    </xf>
    <xf numFmtId="0" fontId="15" fillId="0" borderId="22" xfId="11" applyFont="1" applyFill="1" applyBorder="1" applyAlignment="1">
      <alignment horizontal="left" vertical="top" wrapText="1" indent="1"/>
    </xf>
    <xf numFmtId="0" fontId="15" fillId="0" borderId="23" xfId="11" applyFont="1" applyFill="1" applyBorder="1" applyAlignment="1">
      <alignment horizontal="left" vertical="top" wrapText="1" indent="1"/>
    </xf>
    <xf numFmtId="0" fontId="19" fillId="0" borderId="0" xfId="5" applyFont="1" applyFill="1" applyBorder="1">
      <alignment vertical="center"/>
    </xf>
    <xf numFmtId="0" fontId="12" fillId="0" borderId="30" xfId="11" applyFont="1" applyFill="1" applyBorder="1" applyAlignment="1">
      <alignment horizontal="left" vertical="center" wrapText="1" indent="1"/>
    </xf>
    <xf numFmtId="0" fontId="12" fillId="0" borderId="31" xfId="11" applyFont="1" applyFill="1" applyBorder="1" applyAlignment="1">
      <alignment horizontal="left" vertical="center" wrapText="1" indent="1"/>
    </xf>
    <xf numFmtId="0" fontId="15" fillId="0" borderId="28" xfId="11" applyFont="1" applyFill="1" applyBorder="1" applyAlignment="1">
      <alignment horizontal="left" vertical="top" wrapText="1" indent="1"/>
    </xf>
    <xf numFmtId="0" fontId="15" fillId="0" borderId="29" xfId="11" applyFont="1" applyFill="1" applyBorder="1" applyAlignment="1">
      <alignment horizontal="left" vertical="top" wrapText="1" indent="1"/>
    </xf>
    <xf numFmtId="0" fontId="22" fillId="0" borderId="0" xfId="17" applyFont="1" applyFill="1" applyAlignment="1">
      <alignment horizontal="left"/>
    </xf>
    <xf numFmtId="0" fontId="23" fillId="0" borderId="0" xfId="17" applyFont="1">
      <alignment wrapText="1"/>
    </xf>
    <xf numFmtId="0" fontId="25" fillId="0" borderId="0" xfId="18" applyFont="1" applyFill="1" applyAlignment="1">
      <alignment horizontal="left"/>
    </xf>
    <xf numFmtId="0" fontId="25" fillId="0" borderId="0" xfId="18" applyFont="1" applyFill="1" applyAlignment="1">
      <alignment horizontal="left"/>
    </xf>
  </cellXfs>
  <cellStyles count="19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Hyperlink 2" xfId="18" xr:uid="{159D1C4C-3404-45C5-80A2-E62150D46FDA}"/>
    <cellStyle name="Normal" xfId="0" builtinId="0" customBuiltin="1"/>
    <cellStyle name="Normal 2" xfId="17" xr:uid="{880EF170-F766-4493-B674-7442F993639B}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2" name="Picture 1" descr="Photo collage of word: Spring" title="Header Spr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pring" title="Header Spri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Summer" title="Header Summer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4" name="Picture 3" descr="Photo collage of word: Fall" title="Header Fall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"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0</xdr:colOff>
      <xdr:row>1</xdr:row>
      <xdr:rowOff>1143000</xdr:rowOff>
    </xdr:to>
    <xdr:pic>
      <xdr:nvPicPr>
        <xdr:cNvPr id="3" name="Picture 2" descr="Photo collage of word: Winter" title="Header Winte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924300" y="114300"/>
          <a:ext cx="50673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78CF0-5F6F-4AE4-83C6-0F37B7BAE22B}">
  <dimension ref="A1:K5"/>
  <sheetViews>
    <sheetView tabSelected="1" workbookViewId="0">
      <selection activeCell="C8" sqref="C8"/>
    </sheetView>
  </sheetViews>
  <sheetFormatPr defaultRowHeight="14" x14ac:dyDescent="0.3"/>
  <cols>
    <col min="1" max="16384" width="8.6640625" style="68"/>
  </cols>
  <sheetData>
    <row r="1" spans="1:11" ht="19.5" x14ac:dyDescent="0.4">
      <c r="A1" s="67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9.5" x14ac:dyDescent="0.4">
      <c r="A2" s="69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9.5" x14ac:dyDescent="0.4">
      <c r="A3" s="69" t="s">
        <v>8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9.5" x14ac:dyDescent="0.4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19.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9AC8DE09-0EF1-4326-9D84-E09203E34C2F}"/>
    <hyperlink ref="A3:K3" r:id="rId2" display="Blog Tutorials: Formulas, Pivot Tables, Charts, Macros, VBA, Power Query, Power Pivot, Analysis " xr:uid="{FA0BD097-16A9-481F-B17C-9394559F9407}"/>
    <hyperlink ref="A4:K4" r:id="rId3" display="Excel Podcast Interviewing the Excel Experts " xr:uid="{D8E5CD84-5571-48DC-A227-D33F01B18F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2" width="12.25" style="2" customWidth="1"/>
    <col min="13" max="13" width="1.58203125" style="2" customWidth="1"/>
    <col min="14" max="16384" width="8.75" style="2"/>
  </cols>
  <sheetData>
    <row r="1" spans="1:12" ht="9" customHeight="1" x14ac:dyDescent="0.25">
      <c r="I1" s="2" t="s">
        <v>2</v>
      </c>
    </row>
    <row r="2" spans="1:12" ht="96" customHeight="1" x14ac:dyDescent="0.25">
      <c r="B2" s="46" t="str">
        <f>"January "&amp;CalendarYear</f>
        <v>January 2019</v>
      </c>
      <c r="C2" s="46"/>
      <c r="D2" s="46"/>
      <c r="E2" s="3"/>
      <c r="F2" s="3"/>
      <c r="G2" s="3"/>
      <c r="H2" s="4"/>
    </row>
    <row r="3" spans="1:12" s="13" customFormat="1" ht="24" customHeight="1" x14ac:dyDescent="0.25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  <c r="K3" s="51" t="s">
        <v>3</v>
      </c>
      <c r="L3" s="51"/>
    </row>
    <row r="4" spans="1:12" s="6" customFormat="1" ht="24" customHeight="1" x14ac:dyDescent="0.35">
      <c r="A4" s="5"/>
      <c r="B4" s="14">
        <f t="array" ref="B4:H4">DaysAndWeeks+DATE(CalendarYear,1,1)-WEEKDAY(DATE(CalendarYear,1,1),(WeekStart="Monday")+1)+1</f>
        <v>43464</v>
      </c>
      <c r="C4" s="14">
        <v>43465</v>
      </c>
      <c r="D4" s="14">
        <v>43466</v>
      </c>
      <c r="E4" s="14">
        <v>43467</v>
      </c>
      <c r="F4" s="14">
        <v>43468</v>
      </c>
      <c r="G4" s="14">
        <v>43469</v>
      </c>
      <c r="H4" s="15">
        <v>43470</v>
      </c>
      <c r="K4" s="20" t="s">
        <v>4</v>
      </c>
      <c r="L4" s="20" t="s">
        <v>5</v>
      </c>
    </row>
    <row r="5" spans="1:12" s="18" customFormat="1" ht="56.15" customHeight="1" x14ac:dyDescent="0.25">
      <c r="A5" s="17"/>
      <c r="B5" s="16"/>
      <c r="C5" s="16"/>
      <c r="D5" s="16"/>
      <c r="E5" s="16"/>
      <c r="F5" s="16"/>
      <c r="G5" s="16"/>
      <c r="H5" s="16"/>
      <c r="K5" s="21">
        <v>2019</v>
      </c>
      <c r="L5" s="21" t="s">
        <v>0</v>
      </c>
    </row>
    <row r="6" spans="1:12" s="6" customFormat="1" ht="24" customHeight="1" x14ac:dyDescent="0.25">
      <c r="A6" s="5"/>
      <c r="B6" s="8">
        <f t="array" ref="B6:H6">DaysAndWeeks+DATE(CalendarYear,1,1)-WEEKDAY(DATE(CalendarYear,1,1),(WeekStart="Monday")+1)+8</f>
        <v>43471</v>
      </c>
      <c r="C6" s="8">
        <v>43472</v>
      </c>
      <c r="D6" s="8">
        <v>43473</v>
      </c>
      <c r="E6" s="8">
        <v>43474</v>
      </c>
      <c r="F6" s="8">
        <v>43475</v>
      </c>
      <c r="G6" s="8">
        <v>43476</v>
      </c>
      <c r="H6" s="8">
        <v>43477</v>
      </c>
    </row>
    <row r="7" spans="1:12" s="18" customFormat="1" ht="56.15" customHeight="1" x14ac:dyDescent="0.25">
      <c r="A7" s="17"/>
      <c r="B7" s="19"/>
      <c r="C7" s="19"/>
      <c r="D7" s="19"/>
      <c r="E7" s="19"/>
      <c r="F7" s="19"/>
      <c r="G7" s="19"/>
      <c r="H7" s="19"/>
    </row>
    <row r="8" spans="1:12" s="6" customFormat="1" ht="24" customHeight="1" x14ac:dyDescent="0.25">
      <c r="A8" s="5"/>
      <c r="B8" s="7">
        <f t="array" ref="B8:H8">DaysAndWeeks+DATE(CalendarYear,1,1)-WEEKDAY(DATE(CalendarYear,1,1),(WeekStart="Monday")+1)+15</f>
        <v>43478</v>
      </c>
      <c r="C8" s="7">
        <v>43479</v>
      </c>
      <c r="D8" s="7">
        <v>43480</v>
      </c>
      <c r="E8" s="7">
        <v>43481</v>
      </c>
      <c r="F8" s="7">
        <v>43482</v>
      </c>
      <c r="G8" s="7">
        <v>43483</v>
      </c>
      <c r="H8" s="7">
        <v>43484</v>
      </c>
    </row>
    <row r="9" spans="1:12" s="18" customFormat="1" ht="56.15" customHeight="1" x14ac:dyDescent="0.25">
      <c r="A9" s="17"/>
      <c r="B9" s="16"/>
      <c r="C9" s="16"/>
      <c r="D9" s="16"/>
      <c r="E9" s="16"/>
      <c r="F9" s="16"/>
      <c r="G9" s="16"/>
      <c r="H9" s="16"/>
    </row>
    <row r="10" spans="1:12" s="6" customFormat="1" ht="24" customHeight="1" x14ac:dyDescent="0.25">
      <c r="A10" s="5"/>
      <c r="B10" s="8">
        <f t="array" ref="B10:H10">DaysAndWeeks+DATE(CalendarYear,1,1)-WEEKDAY(DATE(CalendarYear,1,1),(WeekStart="Monday")+1)+22</f>
        <v>43485</v>
      </c>
      <c r="C10" s="8">
        <v>43486</v>
      </c>
      <c r="D10" s="8">
        <v>43487</v>
      </c>
      <c r="E10" s="8">
        <v>43488</v>
      </c>
      <c r="F10" s="8">
        <v>43489</v>
      </c>
      <c r="G10" s="8">
        <v>43490</v>
      </c>
      <c r="H10" s="8">
        <v>43491</v>
      </c>
    </row>
    <row r="11" spans="1:12" s="18" customFormat="1" ht="56.15" customHeight="1" x14ac:dyDescent="0.25">
      <c r="A11" s="17"/>
      <c r="B11" s="19"/>
      <c r="C11" s="19"/>
      <c r="D11" s="19"/>
      <c r="E11" s="19"/>
      <c r="F11" s="19"/>
      <c r="G11" s="19"/>
      <c r="H11" s="19"/>
    </row>
    <row r="12" spans="1:12" s="6" customFormat="1" ht="24" customHeight="1" x14ac:dyDescent="0.25">
      <c r="A12" s="5"/>
      <c r="B12" s="7">
        <f t="array" ref="B12:H12">DaysAndWeeks+DATE(CalendarYear,1,1)-WEEKDAY(DATE(CalendarYear,1,1),(WeekStart="Monday")+1)+29</f>
        <v>43492</v>
      </c>
      <c r="C12" s="7">
        <v>43493</v>
      </c>
      <c r="D12" s="7">
        <v>43494</v>
      </c>
      <c r="E12" s="7">
        <v>43495</v>
      </c>
      <c r="F12" s="7">
        <v>43496</v>
      </c>
      <c r="G12" s="7">
        <v>43497</v>
      </c>
      <c r="H12" s="7">
        <v>43498</v>
      </c>
    </row>
    <row r="13" spans="1:12" s="18" customFormat="1" ht="56.15" customHeight="1" x14ac:dyDescent="0.25">
      <c r="A13" s="17"/>
      <c r="B13" s="16"/>
      <c r="C13" s="16"/>
      <c r="D13" s="16"/>
      <c r="E13" s="16"/>
      <c r="F13" s="16"/>
      <c r="G13" s="16"/>
      <c r="H13" s="16"/>
    </row>
    <row r="14" spans="1:12" s="6" customFormat="1" ht="24" customHeight="1" x14ac:dyDescent="0.25">
      <c r="A14" s="5"/>
      <c r="B14" s="8">
        <f t="array" ref="B14:C14">DaysAndWeeks+DATE(CalendarYear,1,1)-WEEKDAY(DATE(CalendarYear,1,1),(WeekStart="Monday")+1)+36</f>
        <v>43499</v>
      </c>
      <c r="C14" s="8">
        <v>43500</v>
      </c>
      <c r="D14" s="47" t="s">
        <v>1</v>
      </c>
      <c r="E14" s="47"/>
      <c r="F14" s="47"/>
      <c r="G14" s="47"/>
      <c r="H14" s="48"/>
    </row>
    <row r="15" spans="1:12" s="18" customFormat="1" ht="56.15" customHeight="1" x14ac:dyDescent="0.25">
      <c r="A15" s="17"/>
      <c r="B15" s="19"/>
      <c r="C15" s="19"/>
      <c r="D15" s="49"/>
      <c r="E15" s="49"/>
      <c r="F15" s="49"/>
      <c r="G15" s="49"/>
      <c r="H15" s="50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 xr:uid="{00000000-0002-0000-0000-000000000000}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 xr:uid="{00000000-0002-0000-0000-000001000000}"/>
    <dataValidation allowBlank="1" showInputMessage="1" showErrorMessage="1" prompt="Enter year in cell below" sqref="K4" xr:uid="{00000000-0002-0000-0000-000002000000}"/>
    <dataValidation allowBlank="1" showInputMessage="1" showErrorMessage="1" prompt="Select week start day in cell below" sqref="L4" xr:uid="{00000000-0002-0000-0000-000003000000}"/>
    <dataValidation allowBlank="1" showInputMessage="1" showErrorMessage="1" prompt="Enter year in this cell" sqref="K5" xr:uid="{00000000-0002-0000-0000-000004000000}"/>
    <dataValidation allowBlank="1" showInputMessage="1" showErrorMessage="1" prompt="This row contains weekday names for this calendar. This cell contains the starting day of the week. To change week start day, enter a new weekday in cell L5, in this worksheet." sqref="B3" xr:uid="{00000000-0002-0000-0000-000005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000-000006000000}"/>
    <dataValidation allowBlank="1" showInputMessage="1" showErrorMessage="1" prompt="The year in this cell is automatically updated based on the year entered in cell K5. Calendar below has dates for previous and next month with lighter font shade." sqref="B2:D2" xr:uid="{00000000-0002-0000-0000-000007000000}"/>
    <dataValidation allowBlank="1" showInputMessage="1" showErrorMessage="1" prompt="Automatically determined weekday" sqref="C3:H3" xr:uid="{00000000-0002-0000-0000-000008000000}"/>
    <dataValidation allowBlank="1" showInputMessage="1" showErrorMessage="1" prompt="This row &amp; rows 7, 9, 11, 13, &amp; 15 are cells for entering daily notes related to the calendar day in the cell above." sqref="B5" xr:uid="{00000000-0002-0000-0000-000009000000}"/>
    <dataValidation allowBlank="1" showInputMessage="1" prompt="Enter monthly Notes in this cell" sqref="D15:H15" xr:uid="{00000000-0002-0000-0000-00000A000000}"/>
    <dataValidation allowBlank="1" showInputMessage="1" prompt="Enter monthly Notes in cell below" sqref="D14:H14" xr:uid="{00000000-0002-0000-0000-00000B000000}"/>
    <dataValidation allowBlank="1" showInputMessage="1" showErrorMessage="1" prompt="Enter year and select calendar start day in cells below. These Calendar Settings cells will not print" sqref="K3" xr:uid="{00000000-0002-0000-0000-00000C000000}"/>
  </dataValidations>
  <printOptions horizontalCentered="1"/>
  <pageMargins left="0.25" right="0.25" top="0.5" bottom="0.5" header="0.3" footer="0.3"/>
  <pageSetup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46" t="str">
        <f>"February "&amp;CalendarYear</f>
        <v>February 2019</v>
      </c>
      <c r="C2" s="46"/>
      <c r="D2" s="46"/>
      <c r="E2" s="3"/>
      <c r="F2" s="3"/>
      <c r="G2" s="3"/>
      <c r="H2" s="4"/>
    </row>
    <row r="3" spans="1:9" s="13" customFormat="1" ht="24" customHeight="1" x14ac:dyDescent="0.25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</row>
    <row r="4" spans="1:9" s="6" customFormat="1" ht="24" customHeight="1" x14ac:dyDescent="0.35">
      <c r="A4" s="5"/>
      <c r="B4" s="14">
        <f t="array" ref="B4:H4">DaysAndWeeks+DATE(CalendarYear,2,1)-WEEKDAY(DATE(CalendarYear,2,1),(WeekStart="Monday")+1)+1</f>
        <v>43492</v>
      </c>
      <c r="C4" s="14">
        <v>43493</v>
      </c>
      <c r="D4" s="14">
        <v>43494</v>
      </c>
      <c r="E4" s="14">
        <v>43495</v>
      </c>
      <c r="F4" s="14">
        <v>43496</v>
      </c>
      <c r="G4" s="14">
        <v>43497</v>
      </c>
      <c r="H4" s="15">
        <v>43498</v>
      </c>
    </row>
    <row r="5" spans="1:9" s="18" customFormat="1" ht="56.15" customHeight="1" x14ac:dyDescent="0.25">
      <c r="A5" s="17"/>
      <c r="B5" s="16"/>
      <c r="C5" s="16"/>
      <c r="D5" s="16"/>
      <c r="E5" s="16"/>
      <c r="F5" s="16"/>
      <c r="G5" s="16"/>
      <c r="H5" s="16"/>
    </row>
    <row r="6" spans="1:9" s="6" customFormat="1" ht="24" customHeight="1" x14ac:dyDescent="0.25">
      <c r="A6" s="5"/>
      <c r="B6" s="8">
        <f t="array" ref="B6:H6">DaysAndWeeks+DATE(CalendarYear,2,1)-WEEKDAY(DATE(CalendarYear,2,1),(WeekStart="Monday")+1)+8</f>
        <v>43499</v>
      </c>
      <c r="C6" s="8">
        <v>43500</v>
      </c>
      <c r="D6" s="8">
        <v>43501</v>
      </c>
      <c r="E6" s="8">
        <v>43502</v>
      </c>
      <c r="F6" s="8">
        <v>43503</v>
      </c>
      <c r="G6" s="8">
        <v>43504</v>
      </c>
      <c r="H6" s="8">
        <v>43505</v>
      </c>
    </row>
    <row r="7" spans="1:9" s="18" customFormat="1" ht="56.15" customHeight="1" x14ac:dyDescent="0.25">
      <c r="A7" s="17"/>
      <c r="B7" s="19"/>
      <c r="C7" s="19"/>
      <c r="D7" s="19"/>
      <c r="E7" s="19"/>
      <c r="F7" s="19"/>
      <c r="G7" s="19"/>
      <c r="H7" s="19"/>
    </row>
    <row r="8" spans="1:9" s="6" customFormat="1" ht="24" customHeight="1" x14ac:dyDescent="0.25">
      <c r="A8" s="5"/>
      <c r="B8" s="7">
        <f t="array" ref="B8:H8">DaysAndWeeks+DATE(CalendarYear,2,1)-WEEKDAY(DATE(CalendarYear,2,1),(WeekStart="Monday")+1)+15</f>
        <v>43506</v>
      </c>
      <c r="C8" s="7">
        <v>43507</v>
      </c>
      <c r="D8" s="7">
        <v>43508</v>
      </c>
      <c r="E8" s="7">
        <v>43509</v>
      </c>
      <c r="F8" s="7">
        <v>43510</v>
      </c>
      <c r="G8" s="7">
        <v>43511</v>
      </c>
      <c r="H8" s="7">
        <v>43512</v>
      </c>
    </row>
    <row r="9" spans="1:9" s="18" customFormat="1" ht="56.15" customHeight="1" x14ac:dyDescent="0.25">
      <c r="A9" s="17"/>
      <c r="B9" s="16"/>
      <c r="C9" s="16"/>
      <c r="D9" s="16"/>
      <c r="E9" s="16"/>
      <c r="F9" s="16"/>
      <c r="G9" s="16"/>
      <c r="H9" s="16"/>
    </row>
    <row r="10" spans="1:9" s="6" customFormat="1" ht="24" customHeight="1" x14ac:dyDescent="0.25">
      <c r="A10" s="5"/>
      <c r="B10" s="8">
        <f t="array" ref="B10:H10">DaysAndWeeks+DATE(CalendarYear,2,1)-WEEKDAY(DATE(CalendarYear,2,1),(WeekStart="Monday")+1)+22</f>
        <v>43513</v>
      </c>
      <c r="C10" s="8">
        <v>43514</v>
      </c>
      <c r="D10" s="8">
        <v>43515</v>
      </c>
      <c r="E10" s="8">
        <v>43516</v>
      </c>
      <c r="F10" s="8">
        <v>43517</v>
      </c>
      <c r="G10" s="8">
        <v>43518</v>
      </c>
      <c r="H10" s="8">
        <v>43519</v>
      </c>
    </row>
    <row r="11" spans="1:9" s="18" customFormat="1" ht="56.15" customHeight="1" x14ac:dyDescent="0.25">
      <c r="A11" s="17"/>
      <c r="B11" s="19"/>
      <c r="C11" s="19"/>
      <c r="D11" s="19"/>
      <c r="E11" s="19"/>
      <c r="F11" s="19"/>
      <c r="G11" s="19"/>
      <c r="H11" s="19"/>
    </row>
    <row r="12" spans="1:9" s="6" customFormat="1" ht="24" customHeight="1" x14ac:dyDescent="0.25">
      <c r="A12" s="5"/>
      <c r="B12" s="7">
        <f t="array" ref="B12:H12">DaysAndWeeks+DATE(CalendarYear,2,1)-WEEKDAY(DATE(CalendarYear,2,1),(WeekStart="Monday")+1)+29</f>
        <v>43520</v>
      </c>
      <c r="C12" s="7">
        <v>43521</v>
      </c>
      <c r="D12" s="7">
        <v>43522</v>
      </c>
      <c r="E12" s="7">
        <v>43523</v>
      </c>
      <c r="F12" s="7">
        <v>43524</v>
      </c>
      <c r="G12" s="7">
        <v>43525</v>
      </c>
      <c r="H12" s="7">
        <v>43526</v>
      </c>
    </row>
    <row r="13" spans="1:9" s="18" customFormat="1" ht="56.15" customHeight="1" x14ac:dyDescent="0.25">
      <c r="A13" s="17"/>
      <c r="B13" s="16"/>
      <c r="C13" s="16"/>
      <c r="D13" s="16"/>
      <c r="E13" s="16"/>
      <c r="F13" s="16"/>
      <c r="G13" s="16"/>
      <c r="H13" s="16"/>
    </row>
    <row r="14" spans="1:9" s="6" customFormat="1" ht="24" customHeight="1" x14ac:dyDescent="0.25">
      <c r="A14" s="5"/>
      <c r="B14" s="8">
        <f t="array" ref="B14:C14">DaysAndWeeks+DATE(CalendarYear,2,1)-WEEKDAY(DATE(CalendarYear,2,1),(WeekStart="Monday")+1)+36</f>
        <v>43527</v>
      </c>
      <c r="C14" s="8">
        <v>43528</v>
      </c>
      <c r="D14" s="47" t="s">
        <v>1</v>
      </c>
      <c r="E14" s="47"/>
      <c r="F14" s="47"/>
      <c r="G14" s="47"/>
      <c r="H14" s="48"/>
    </row>
    <row r="15" spans="1:9" s="18" customFormat="1" ht="56.15" customHeight="1" x14ac:dyDescent="0.25">
      <c r="A15" s="17"/>
      <c r="B15" s="19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100-000001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100-000002000000}"/>
    <dataValidation allowBlank="1" showInputMessage="1" showErrorMessage="1" prompt="February month calendar" sqref="A1" xr:uid="{00000000-0002-0000-0100-000003000000}"/>
    <dataValidation allowBlank="1" showInputMessage="1" prompt="Enter monthly Notes in cell below" sqref="D14:H14" xr:uid="{00000000-0002-0000-0100-000004000000}"/>
    <dataValidation allowBlank="1" showInputMessage="1" prompt="Enter monthly Notes in this cell" sqref="D15:H15" xr:uid="{00000000-0002-0000-0100-000005000000}"/>
    <dataValidation allowBlank="1" showInputMessage="1" showErrorMessage="1" prompt="This row &amp; rows 7, 9, 11, 13, &amp; 15 are cells for entering daily notes related to the calendar day in the cell above." sqref="B5" xr:uid="{00000000-0002-0000-01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1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52" t="str">
        <f>"March "&amp;CalendarYear</f>
        <v>March 2019</v>
      </c>
      <c r="C2" s="52"/>
      <c r="D2" s="52"/>
      <c r="E2" s="3"/>
      <c r="F2" s="3"/>
      <c r="G2" s="3"/>
      <c r="H2" s="4"/>
    </row>
    <row r="3" spans="1:9" s="13" customFormat="1" ht="24" customHeight="1" x14ac:dyDescent="0.25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35">
      <c r="A4" s="5"/>
      <c r="B4" s="28">
        <f t="array" ref="B4:H4">DaysAndWeeks+DATE(CalendarYear,3,1)-WEEKDAY(DATE(CalendarYear,3,1),(WeekStart="Monday")+1)+1</f>
        <v>43520</v>
      </c>
      <c r="C4" s="28">
        <v>43521</v>
      </c>
      <c r="D4" s="28">
        <v>43522</v>
      </c>
      <c r="E4" s="28">
        <v>43523</v>
      </c>
      <c r="F4" s="28">
        <v>43524</v>
      </c>
      <c r="G4" s="28">
        <v>43525</v>
      </c>
      <c r="H4" s="28">
        <v>43526</v>
      </c>
    </row>
    <row r="5" spans="1:9" s="18" customFormat="1" ht="56.15" customHeight="1" x14ac:dyDescent="0.25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25">
      <c r="A6" s="5"/>
      <c r="B6" s="31">
        <f t="array" ref="B6:H6">DaysAndWeeks+DATE(CalendarYear,3,1)-WEEKDAY(DATE(CalendarYear,3,1),(WeekStart="Monday")+1)+8</f>
        <v>43527</v>
      </c>
      <c r="C6" s="31">
        <v>43528</v>
      </c>
      <c r="D6" s="31">
        <v>43529</v>
      </c>
      <c r="E6" s="31">
        <v>43530</v>
      </c>
      <c r="F6" s="31">
        <v>43531</v>
      </c>
      <c r="G6" s="31">
        <v>43532</v>
      </c>
      <c r="H6" s="31">
        <v>43533</v>
      </c>
    </row>
    <row r="7" spans="1:9" s="18" customFormat="1" ht="56.15" customHeight="1" x14ac:dyDescent="0.25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25">
      <c r="A8" s="5"/>
      <c r="B8" s="32">
        <f t="array" ref="B8:H8">DaysAndWeeks+DATE(CalendarYear,3,1)-WEEKDAY(DATE(CalendarYear,3,1),(WeekStart="Monday")+1)+15</f>
        <v>43534</v>
      </c>
      <c r="C8" s="32">
        <v>43535</v>
      </c>
      <c r="D8" s="32">
        <v>43536</v>
      </c>
      <c r="E8" s="32">
        <v>43537</v>
      </c>
      <c r="F8" s="32">
        <v>43538</v>
      </c>
      <c r="G8" s="32">
        <v>43539</v>
      </c>
      <c r="H8" s="32">
        <v>43540</v>
      </c>
    </row>
    <row r="9" spans="1:9" s="18" customFormat="1" ht="56.15" customHeight="1" x14ac:dyDescent="0.25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25">
      <c r="A10" s="5"/>
      <c r="B10" s="31">
        <f t="array" ref="B10:H10">DaysAndWeeks+DATE(CalendarYear,3,1)-WEEKDAY(DATE(CalendarYear,3,1),(WeekStart="Monday")+1)+22</f>
        <v>43541</v>
      </c>
      <c r="C10" s="31">
        <v>43542</v>
      </c>
      <c r="D10" s="31">
        <v>43543</v>
      </c>
      <c r="E10" s="31">
        <v>43544</v>
      </c>
      <c r="F10" s="31">
        <v>43545</v>
      </c>
      <c r="G10" s="31">
        <v>43546</v>
      </c>
      <c r="H10" s="31">
        <v>43547</v>
      </c>
    </row>
    <row r="11" spans="1:9" s="18" customFormat="1" ht="56.15" customHeight="1" x14ac:dyDescent="0.25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25">
      <c r="A12" s="5"/>
      <c r="B12" s="32">
        <f t="array" ref="B12:H12">DaysAndWeeks+DATE(CalendarYear,3,1)-WEEKDAY(DATE(CalendarYear,3,1),(WeekStart="Monday")+1)+29</f>
        <v>43548</v>
      </c>
      <c r="C12" s="32">
        <v>43549</v>
      </c>
      <c r="D12" s="32">
        <v>43550</v>
      </c>
      <c r="E12" s="32">
        <v>43551</v>
      </c>
      <c r="F12" s="32">
        <v>43552</v>
      </c>
      <c r="G12" s="32">
        <v>43553</v>
      </c>
      <c r="H12" s="32">
        <v>43554</v>
      </c>
    </row>
    <row r="13" spans="1:9" s="18" customFormat="1" ht="56.15" customHeight="1" x14ac:dyDescent="0.25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25">
      <c r="A14" s="5"/>
      <c r="B14" s="31">
        <f t="array" ref="B14:C14">DaysAndWeeks+DATE(CalendarYear,3,1)-WEEKDAY(DATE(CalendarYear,3,1),(WeekStart="Monday")+1)+36</f>
        <v>43555</v>
      </c>
      <c r="C14" s="31">
        <v>43556</v>
      </c>
      <c r="D14" s="53" t="s">
        <v>1</v>
      </c>
      <c r="E14" s="53"/>
      <c r="F14" s="53"/>
      <c r="G14" s="53"/>
      <c r="H14" s="54"/>
    </row>
    <row r="15" spans="1:9" s="18" customFormat="1" ht="56.15" customHeight="1" x14ac:dyDescent="0.25">
      <c r="A15" s="17"/>
      <c r="B15" s="29"/>
      <c r="C15" s="29"/>
      <c r="D15" s="55"/>
      <c r="E15" s="55"/>
      <c r="F15" s="55"/>
      <c r="G15" s="55"/>
      <c r="H15" s="56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 xr:uid="{00000000-0002-0000-02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200-000001000000}"/>
    <dataValidation allowBlank="1" showInputMessage="1" showErrorMessage="1" prompt="Automatically determined weekday" sqref="C3:H3" xr:uid="{00000000-0002-0000-02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200-000003000000}"/>
    <dataValidation allowBlank="1" showInputMessage="1" showErrorMessage="1" prompt="This row &amp; rows 7, 9, 11, 13, &amp; 15 are cells for entering daily notes related to the calendar day in the cell above." sqref="B5" xr:uid="{00000000-0002-0000-0200-000004000000}"/>
    <dataValidation allowBlank="1" showInputMessage="1" prompt="Enter monthly Notes in this cell" sqref="D15:H15" xr:uid="{00000000-0002-0000-0200-000005000000}"/>
    <dataValidation allowBlank="1" showInputMessage="1" prompt="Enter monthly Notes in cell below" sqref="D14:H14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2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I15"/>
  <sheetViews>
    <sheetView showGridLines="0" showRowColHeaders="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52" t="str">
        <f>"April "&amp;CalendarYear</f>
        <v>April 2019</v>
      </c>
      <c r="C2" s="52"/>
      <c r="D2" s="52"/>
      <c r="E2" s="3"/>
      <c r="F2" s="3"/>
      <c r="G2" s="3"/>
      <c r="H2" s="4"/>
    </row>
    <row r="3" spans="1:9" s="13" customFormat="1" ht="24" customHeight="1" x14ac:dyDescent="0.25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35">
      <c r="A4" s="5"/>
      <c r="B4" s="28">
        <f t="array" ref="B4:H4">DaysAndWeeks+DATE(CalendarYear,4,1)-WEEKDAY(DATE(CalendarYear,4,1),(WeekStart="Monday")+1)+1</f>
        <v>43555</v>
      </c>
      <c r="C4" s="28">
        <v>43556</v>
      </c>
      <c r="D4" s="28">
        <v>43557</v>
      </c>
      <c r="E4" s="28">
        <v>43558</v>
      </c>
      <c r="F4" s="28">
        <v>43559</v>
      </c>
      <c r="G4" s="28">
        <v>43560</v>
      </c>
      <c r="H4" s="28">
        <v>43561</v>
      </c>
    </row>
    <row r="5" spans="1:9" s="18" customFormat="1" ht="56.15" customHeight="1" x14ac:dyDescent="0.25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25">
      <c r="A6" s="5"/>
      <c r="B6" s="31">
        <f t="array" ref="B6:H6">DaysAndWeeks+DATE(CalendarYear,4,1)-WEEKDAY(DATE(CalendarYear,4,1),(WeekStart="Monday")+1)+8</f>
        <v>43562</v>
      </c>
      <c r="C6" s="31">
        <v>43563</v>
      </c>
      <c r="D6" s="31">
        <v>43564</v>
      </c>
      <c r="E6" s="31">
        <v>43565</v>
      </c>
      <c r="F6" s="31">
        <v>43566</v>
      </c>
      <c r="G6" s="31">
        <v>43567</v>
      </c>
      <c r="H6" s="31">
        <v>43568</v>
      </c>
    </row>
    <row r="7" spans="1:9" s="18" customFormat="1" ht="56.15" customHeight="1" x14ac:dyDescent="0.25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25">
      <c r="A8" s="5"/>
      <c r="B8" s="32">
        <f t="array" ref="B8:H8">DaysAndWeeks+DATE(CalendarYear,4,1)-WEEKDAY(DATE(CalendarYear,4,1),(WeekStart="Monday")+1)+15</f>
        <v>43569</v>
      </c>
      <c r="C8" s="32">
        <v>43570</v>
      </c>
      <c r="D8" s="32">
        <v>43571</v>
      </c>
      <c r="E8" s="32">
        <v>43572</v>
      </c>
      <c r="F8" s="32">
        <v>43573</v>
      </c>
      <c r="G8" s="32">
        <v>43574</v>
      </c>
      <c r="H8" s="32">
        <v>43575</v>
      </c>
    </row>
    <row r="9" spans="1:9" s="18" customFormat="1" ht="56.15" customHeight="1" x14ac:dyDescent="0.25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25">
      <c r="A10" s="5"/>
      <c r="B10" s="31">
        <f t="array" ref="B10:H10">DaysAndWeeks+DATE(CalendarYear,4,1)-WEEKDAY(DATE(CalendarYear,4,1),(WeekStart="Monday")+1)+22</f>
        <v>43576</v>
      </c>
      <c r="C10" s="31">
        <v>43577</v>
      </c>
      <c r="D10" s="31">
        <v>43578</v>
      </c>
      <c r="E10" s="31">
        <v>43579</v>
      </c>
      <c r="F10" s="31">
        <v>43580</v>
      </c>
      <c r="G10" s="31">
        <v>43581</v>
      </c>
      <c r="H10" s="31">
        <v>43582</v>
      </c>
    </row>
    <row r="11" spans="1:9" s="18" customFormat="1" ht="56.15" customHeight="1" x14ac:dyDescent="0.25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25">
      <c r="A12" s="5"/>
      <c r="B12" s="32">
        <f t="array" ref="B12:H12">DaysAndWeeks+DATE(CalendarYear,4,1)-WEEKDAY(DATE(CalendarYear,4,1),(WeekStart="Monday")+1)+29</f>
        <v>43583</v>
      </c>
      <c r="C12" s="32">
        <v>43584</v>
      </c>
      <c r="D12" s="32">
        <v>43585</v>
      </c>
      <c r="E12" s="32">
        <v>43586</v>
      </c>
      <c r="F12" s="32">
        <v>43587</v>
      </c>
      <c r="G12" s="32">
        <v>43588</v>
      </c>
      <c r="H12" s="32">
        <v>43589</v>
      </c>
    </row>
    <row r="13" spans="1:9" s="18" customFormat="1" ht="56.15" customHeight="1" x14ac:dyDescent="0.25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25">
      <c r="A14" s="5"/>
      <c r="B14" s="31">
        <f t="array" ref="B14:C14">DaysAndWeeks+DATE(CalendarYear,4,1)-WEEKDAY(DATE(CalendarYear,4,1),(WeekStart="Monday")+1)+36</f>
        <v>43590</v>
      </c>
      <c r="C14" s="31">
        <v>43591</v>
      </c>
      <c r="D14" s="53" t="s">
        <v>1</v>
      </c>
      <c r="E14" s="53"/>
      <c r="F14" s="53"/>
      <c r="G14" s="53"/>
      <c r="H14" s="54"/>
    </row>
    <row r="15" spans="1:9" s="18" customFormat="1" ht="56.15" customHeight="1" x14ac:dyDescent="0.25">
      <c r="A15" s="17"/>
      <c r="B15" s="29"/>
      <c r="C15" s="29"/>
      <c r="D15" s="55"/>
      <c r="E15" s="55"/>
      <c r="F15" s="55"/>
      <c r="G15" s="55"/>
      <c r="H15" s="56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300-000001000000}"/>
    <dataValidation allowBlank="1" showInputMessage="1" showErrorMessage="1" prompt="April month calendar" sqref="A1" xr:uid="{00000000-0002-0000-03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300-000003000000}"/>
    <dataValidation allowBlank="1" showInputMessage="1" prompt="Enter monthly Notes in cell below" sqref="D14:H14" xr:uid="{00000000-0002-0000-0300-000004000000}"/>
    <dataValidation allowBlank="1" showInputMessage="1" prompt="Enter monthly Notes in this cell" sqref="D15:H15" xr:uid="{00000000-0002-0000-0300-000005000000}"/>
    <dataValidation allowBlank="1" showInputMessage="1" showErrorMessage="1" prompt="This row &amp; rows 7, 9, 11, 13, &amp; 15 are cells for entering daily notes related to the calendar day in the cell above." sqref="B5" xr:uid="{00000000-0002-0000-03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3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I15"/>
  <sheetViews>
    <sheetView showGridLines="0" showRowColHeaders="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52" t="str">
        <f>"May "&amp;CalendarYear</f>
        <v>May 2019</v>
      </c>
      <c r="C2" s="52"/>
      <c r="D2" s="52"/>
      <c r="E2" s="3"/>
      <c r="F2" s="3"/>
      <c r="G2" s="3"/>
      <c r="H2" s="4"/>
    </row>
    <row r="3" spans="1:9" s="13" customFormat="1" ht="24" customHeight="1" x14ac:dyDescent="0.25">
      <c r="A3" s="12"/>
      <c r="B3" s="25" t="str">
        <f>WeekStart</f>
        <v>Sunday</v>
      </c>
      <c r="C3" s="26" t="str">
        <f t="shared" ref="C3:H3" si="0">TEXT(C4,"dddd")</f>
        <v>Monday</v>
      </c>
      <c r="D3" s="26" t="str">
        <f t="shared" si="0"/>
        <v>Tuesday</v>
      </c>
      <c r="E3" s="26" t="str">
        <f t="shared" si="0"/>
        <v>Wednesday</v>
      </c>
      <c r="F3" s="26" t="str">
        <f t="shared" si="0"/>
        <v>Thursday</v>
      </c>
      <c r="G3" s="26" t="str">
        <f t="shared" si="0"/>
        <v>Friday</v>
      </c>
      <c r="H3" s="27" t="str">
        <f t="shared" si="0"/>
        <v>Saturday</v>
      </c>
    </row>
    <row r="4" spans="1:9" s="6" customFormat="1" ht="24" customHeight="1" x14ac:dyDescent="0.35">
      <c r="A4" s="5"/>
      <c r="B4" s="28">
        <f t="array" ref="B4:H4">DaysAndWeeks+DATE(CalendarYear,5,1)-WEEKDAY(DATE(CalendarYear,5,1),(WeekStart="Monday")+1)+1</f>
        <v>43583</v>
      </c>
      <c r="C4" s="28">
        <v>43584</v>
      </c>
      <c r="D4" s="28">
        <v>43585</v>
      </c>
      <c r="E4" s="28">
        <v>43586</v>
      </c>
      <c r="F4" s="28">
        <v>43587</v>
      </c>
      <c r="G4" s="28">
        <v>43588</v>
      </c>
      <c r="H4" s="28">
        <v>43589</v>
      </c>
    </row>
    <row r="5" spans="1:9" s="18" customFormat="1" ht="56.15" customHeight="1" x14ac:dyDescent="0.25">
      <c r="A5" s="17"/>
      <c r="B5" s="30"/>
      <c r="C5" s="30"/>
      <c r="D5" s="30"/>
      <c r="E5" s="30"/>
      <c r="F5" s="30"/>
      <c r="G5" s="30"/>
      <c r="H5" s="30"/>
    </row>
    <row r="6" spans="1:9" s="6" customFormat="1" ht="24" customHeight="1" x14ac:dyDescent="0.25">
      <c r="A6" s="5"/>
      <c r="B6" s="31">
        <f t="array" ref="B6:H6">DaysAndWeeks+DATE(CalendarYear,5,1)-WEEKDAY(DATE(CalendarYear,5,1),(WeekStart="Monday")+1)+8</f>
        <v>43590</v>
      </c>
      <c r="C6" s="31">
        <v>43591</v>
      </c>
      <c r="D6" s="31">
        <v>43592</v>
      </c>
      <c r="E6" s="31">
        <v>43593</v>
      </c>
      <c r="F6" s="31">
        <v>43594</v>
      </c>
      <c r="G6" s="31">
        <v>43595</v>
      </c>
      <c r="H6" s="31">
        <v>43596</v>
      </c>
    </row>
    <row r="7" spans="1:9" s="18" customFormat="1" ht="56.15" customHeight="1" x14ac:dyDescent="0.25">
      <c r="A7" s="17"/>
      <c r="B7" s="29"/>
      <c r="C7" s="29"/>
      <c r="D7" s="29"/>
      <c r="E7" s="29"/>
      <c r="F7" s="29"/>
      <c r="G7" s="29"/>
      <c r="H7" s="29"/>
    </row>
    <row r="8" spans="1:9" s="6" customFormat="1" ht="24" customHeight="1" x14ac:dyDescent="0.25">
      <c r="A8" s="5"/>
      <c r="B8" s="32">
        <f t="array" ref="B8:H8">DaysAndWeeks+DATE(CalendarYear,5,1)-WEEKDAY(DATE(CalendarYear,5,1),(WeekStart="Monday")+1)+15</f>
        <v>43597</v>
      </c>
      <c r="C8" s="32">
        <v>43598</v>
      </c>
      <c r="D8" s="32">
        <v>43599</v>
      </c>
      <c r="E8" s="32">
        <v>43600</v>
      </c>
      <c r="F8" s="32">
        <v>43601</v>
      </c>
      <c r="G8" s="32">
        <v>43602</v>
      </c>
      <c r="H8" s="32">
        <v>43603</v>
      </c>
    </row>
    <row r="9" spans="1:9" s="18" customFormat="1" ht="56.15" customHeight="1" x14ac:dyDescent="0.25">
      <c r="A9" s="17"/>
      <c r="B9" s="30"/>
      <c r="C9" s="30"/>
      <c r="D9" s="30"/>
      <c r="E9" s="30"/>
      <c r="F9" s="30"/>
      <c r="G9" s="30"/>
      <c r="H9" s="30"/>
    </row>
    <row r="10" spans="1:9" s="6" customFormat="1" ht="24" customHeight="1" x14ac:dyDescent="0.25">
      <c r="A10" s="5"/>
      <c r="B10" s="31">
        <f t="array" ref="B10:H10">DaysAndWeeks+DATE(CalendarYear,5,1)-WEEKDAY(DATE(CalendarYear,5,1),(WeekStart="Monday")+1)+22</f>
        <v>43604</v>
      </c>
      <c r="C10" s="31">
        <v>43605</v>
      </c>
      <c r="D10" s="31">
        <v>43606</v>
      </c>
      <c r="E10" s="31">
        <v>43607</v>
      </c>
      <c r="F10" s="31">
        <v>43608</v>
      </c>
      <c r="G10" s="31">
        <v>43609</v>
      </c>
      <c r="H10" s="31">
        <v>43610</v>
      </c>
    </row>
    <row r="11" spans="1:9" s="18" customFormat="1" ht="56.15" customHeight="1" x14ac:dyDescent="0.25">
      <c r="A11" s="17"/>
      <c r="B11" s="29"/>
      <c r="C11" s="29"/>
      <c r="D11" s="29"/>
      <c r="E11" s="29"/>
      <c r="F11" s="29"/>
      <c r="G11" s="29"/>
      <c r="H11" s="29"/>
    </row>
    <row r="12" spans="1:9" s="6" customFormat="1" ht="24" customHeight="1" x14ac:dyDescent="0.25">
      <c r="A12" s="5"/>
      <c r="B12" s="32">
        <f t="array" ref="B12:H12">DaysAndWeeks+DATE(CalendarYear,5,1)-WEEKDAY(DATE(CalendarYear,5,1),(WeekStart="Monday")+1)+29</f>
        <v>43611</v>
      </c>
      <c r="C12" s="32">
        <v>43612</v>
      </c>
      <c r="D12" s="32">
        <v>43613</v>
      </c>
      <c r="E12" s="32">
        <v>43614</v>
      </c>
      <c r="F12" s="32">
        <v>43615</v>
      </c>
      <c r="G12" s="32">
        <v>43616</v>
      </c>
      <c r="H12" s="32">
        <v>43617</v>
      </c>
    </row>
    <row r="13" spans="1:9" s="18" customFormat="1" ht="56.15" customHeight="1" x14ac:dyDescent="0.25">
      <c r="A13" s="17"/>
      <c r="B13" s="30"/>
      <c r="C13" s="30"/>
      <c r="D13" s="30"/>
      <c r="E13" s="30"/>
      <c r="F13" s="30"/>
      <c r="G13" s="30"/>
      <c r="H13" s="30"/>
    </row>
    <row r="14" spans="1:9" s="6" customFormat="1" ht="24" customHeight="1" x14ac:dyDescent="0.25">
      <c r="A14" s="5"/>
      <c r="B14" s="31">
        <f t="array" ref="B14:C14">DaysAndWeeks+DATE(CalendarYear,5,1)-WEEKDAY(DATE(CalendarYear,5,1),(WeekStart="Monday")+1)+36</f>
        <v>43618</v>
      </c>
      <c r="C14" s="31">
        <v>43619</v>
      </c>
      <c r="D14" s="53" t="s">
        <v>1</v>
      </c>
      <c r="E14" s="53"/>
      <c r="F14" s="53"/>
      <c r="G14" s="53"/>
      <c r="H14" s="54"/>
    </row>
    <row r="15" spans="1:9" s="18" customFormat="1" ht="56.15" customHeight="1" x14ac:dyDescent="0.25">
      <c r="A15" s="17"/>
      <c r="B15" s="29"/>
      <c r="C15" s="29"/>
      <c r="D15" s="55"/>
      <c r="E15" s="55"/>
      <c r="F15" s="55"/>
      <c r="G15" s="55"/>
      <c r="H15" s="56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400-000001000000}"/>
    <dataValidation allowBlank="1" showInputMessage="1" showErrorMessage="1" prompt="May month calendar" sqref="A1" xr:uid="{00000000-0002-0000-04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400-000003000000}"/>
    <dataValidation allowBlank="1" showInputMessage="1" showErrorMessage="1" prompt="This row &amp; rows 7, 9, 11, 13, &amp; 15 are cells for entering daily notes related to the calendar day in the cell above." sqref="B5" xr:uid="{00000000-0002-0000-0400-000004000000}"/>
    <dataValidation allowBlank="1" showInputMessage="1" prompt="Enter monthly Notes in this cell" sqref="D15:H15" xr:uid="{00000000-0002-0000-0400-000005000000}"/>
    <dataValidation allowBlank="1" showInputMessage="1" prompt="Enter monthly Notes in cell below" sqref="D14:H1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4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57" t="str">
        <f>"June "&amp;CalendarYear</f>
        <v>June 2019</v>
      </c>
      <c r="C2" s="57"/>
      <c r="D2" s="57"/>
      <c r="E2" s="3"/>
      <c r="F2" s="3"/>
      <c r="G2" s="3"/>
      <c r="H2" s="4"/>
    </row>
    <row r="3" spans="1:9" s="13" customFormat="1" ht="24" customHeight="1" x14ac:dyDescent="0.25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35">
      <c r="A4" s="5"/>
      <c r="B4" s="36">
        <f t="array" ref="B4:H4">DaysAndWeeks+DATE(CalendarYear,6,1)-WEEKDAY(DATE(CalendarYear,6,1),(WeekStart="Monday")+1)+1</f>
        <v>43611</v>
      </c>
      <c r="C4" s="36">
        <v>43612</v>
      </c>
      <c r="D4" s="36">
        <v>43613</v>
      </c>
      <c r="E4" s="36">
        <v>43614</v>
      </c>
      <c r="F4" s="36">
        <v>43615</v>
      </c>
      <c r="G4" s="36">
        <v>43616</v>
      </c>
      <c r="H4" s="36">
        <v>43617</v>
      </c>
    </row>
    <row r="5" spans="1:9" s="18" customFormat="1" ht="56.15" customHeight="1" x14ac:dyDescent="0.25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25">
      <c r="A6" s="5"/>
      <c r="B6" s="39">
        <f t="array" ref="B6:H6">DaysAndWeeks+DATE(CalendarYear,6,1)-WEEKDAY(DATE(CalendarYear,6,1),(WeekStart="Monday")+1)+8</f>
        <v>43618</v>
      </c>
      <c r="C6" s="39">
        <v>43619</v>
      </c>
      <c r="D6" s="39">
        <v>43620</v>
      </c>
      <c r="E6" s="39">
        <v>43621</v>
      </c>
      <c r="F6" s="39">
        <v>43622</v>
      </c>
      <c r="G6" s="39">
        <v>43623</v>
      </c>
      <c r="H6" s="39">
        <v>43624</v>
      </c>
    </row>
    <row r="7" spans="1:9" s="18" customFormat="1" ht="56.15" customHeight="1" x14ac:dyDescent="0.25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25">
      <c r="A8" s="5"/>
      <c r="B8" s="40">
        <f t="array" ref="B8:H8">DaysAndWeeks+DATE(CalendarYear,6,1)-WEEKDAY(DATE(CalendarYear,6,1),(WeekStart="Monday")+1)+15</f>
        <v>43625</v>
      </c>
      <c r="C8" s="40">
        <v>43626</v>
      </c>
      <c r="D8" s="40">
        <v>43627</v>
      </c>
      <c r="E8" s="40">
        <v>43628</v>
      </c>
      <c r="F8" s="40">
        <v>43629</v>
      </c>
      <c r="G8" s="40">
        <v>43630</v>
      </c>
      <c r="H8" s="40">
        <v>43631</v>
      </c>
    </row>
    <row r="9" spans="1:9" s="18" customFormat="1" ht="56.15" customHeight="1" x14ac:dyDescent="0.25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25">
      <c r="A10" s="5"/>
      <c r="B10" s="39">
        <f t="array" ref="B10:H10">DaysAndWeeks+DATE(CalendarYear,6,1)-WEEKDAY(DATE(CalendarYear,6,1),(WeekStart="Monday")+1)+22</f>
        <v>43632</v>
      </c>
      <c r="C10" s="39">
        <v>43633</v>
      </c>
      <c r="D10" s="39">
        <v>43634</v>
      </c>
      <c r="E10" s="39">
        <v>43635</v>
      </c>
      <c r="F10" s="39">
        <v>43636</v>
      </c>
      <c r="G10" s="39">
        <v>43637</v>
      </c>
      <c r="H10" s="39">
        <v>43638</v>
      </c>
    </row>
    <row r="11" spans="1:9" s="18" customFormat="1" ht="56.15" customHeight="1" x14ac:dyDescent="0.25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25">
      <c r="A12" s="5"/>
      <c r="B12" s="40">
        <f t="array" ref="B12:H12">DaysAndWeeks+DATE(CalendarYear,6,1)-WEEKDAY(DATE(CalendarYear,6,1),(WeekStart="Monday")+1)+29</f>
        <v>43639</v>
      </c>
      <c r="C12" s="40">
        <v>43640</v>
      </c>
      <c r="D12" s="40">
        <v>43641</v>
      </c>
      <c r="E12" s="40">
        <v>43642</v>
      </c>
      <c r="F12" s="40">
        <v>43643</v>
      </c>
      <c r="G12" s="40">
        <v>43644</v>
      </c>
      <c r="H12" s="40">
        <v>43645</v>
      </c>
    </row>
    <row r="13" spans="1:9" s="18" customFormat="1" ht="56.15" customHeight="1" x14ac:dyDescent="0.25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25">
      <c r="A14" s="5"/>
      <c r="B14" s="39">
        <f t="array" ref="B14:C14">DaysAndWeeks+DATE(CalendarYear,6,1)-WEEKDAY(DATE(CalendarYear,6,1),(WeekStart="Monday")+1)+36</f>
        <v>43646</v>
      </c>
      <c r="C14" s="39">
        <v>43647</v>
      </c>
      <c r="D14" s="58" t="s">
        <v>1</v>
      </c>
      <c r="E14" s="58"/>
      <c r="F14" s="58"/>
      <c r="G14" s="58"/>
      <c r="H14" s="59"/>
    </row>
    <row r="15" spans="1:9" s="18" customFormat="1" ht="56.15" customHeight="1" x14ac:dyDescent="0.25">
      <c r="A15" s="17"/>
      <c r="B15" s="37"/>
      <c r="C15" s="37"/>
      <c r="D15" s="60"/>
      <c r="E15" s="60"/>
      <c r="F15" s="60"/>
      <c r="G15" s="60"/>
      <c r="H15" s="61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500-000000000000}"/>
    <dataValidation allowBlank="1" showInputMessage="1" showErrorMessage="1" prompt="June month calendar" sqref="A1" xr:uid="{00000000-0002-0000-05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5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500-000003000000}"/>
    <dataValidation allowBlank="1" showInputMessage="1" prompt="Enter monthly Notes in cell below" sqref="D14:H14" xr:uid="{00000000-0002-0000-0500-000004000000}"/>
    <dataValidation allowBlank="1" showInputMessage="1" prompt="Enter monthly Notes in this cell" sqref="D15:H15" xr:uid="{00000000-0002-0000-0500-000005000000}"/>
    <dataValidation allowBlank="1" showInputMessage="1" showErrorMessage="1" prompt="This row &amp; rows 7, 9, 11, 13, &amp; 15 are cells for entering daily notes related to the calendar day in the cell above." sqref="B5" xr:uid="{00000000-0002-0000-05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5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57" t="str">
        <f>"July "&amp;CalendarYear</f>
        <v>July 2019</v>
      </c>
      <c r="C2" s="57"/>
      <c r="D2" s="57"/>
      <c r="E2" s="3"/>
      <c r="F2" s="3"/>
      <c r="G2" s="3"/>
      <c r="H2" s="4"/>
    </row>
    <row r="3" spans="1:9" s="13" customFormat="1" ht="24" customHeight="1" x14ac:dyDescent="0.25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35">
      <c r="A4" s="5"/>
      <c r="B4" s="36">
        <f t="array" ref="B4:H4">DaysAndWeeks+DATE(CalendarYear,7,1)-WEEKDAY(DATE(CalendarYear,7,1),(WeekStart="Monday")+1)+1</f>
        <v>43646</v>
      </c>
      <c r="C4" s="36">
        <v>43647</v>
      </c>
      <c r="D4" s="36">
        <v>43648</v>
      </c>
      <c r="E4" s="36">
        <v>43649</v>
      </c>
      <c r="F4" s="36">
        <v>43650</v>
      </c>
      <c r="G4" s="36">
        <v>43651</v>
      </c>
      <c r="H4" s="36">
        <v>43652</v>
      </c>
    </row>
    <row r="5" spans="1:9" s="18" customFormat="1" ht="56.15" customHeight="1" x14ac:dyDescent="0.25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25">
      <c r="A6" s="5"/>
      <c r="B6" s="39">
        <f t="array" ref="B6:H6">DaysAndWeeks+DATE(CalendarYear,7,1)-WEEKDAY(DATE(CalendarYear,7,1),(WeekStart="Monday")+1)+8</f>
        <v>43653</v>
      </c>
      <c r="C6" s="39">
        <v>43654</v>
      </c>
      <c r="D6" s="39">
        <v>43655</v>
      </c>
      <c r="E6" s="39">
        <v>43656</v>
      </c>
      <c r="F6" s="39">
        <v>43657</v>
      </c>
      <c r="G6" s="39">
        <v>43658</v>
      </c>
      <c r="H6" s="39">
        <v>43659</v>
      </c>
    </row>
    <row r="7" spans="1:9" s="18" customFormat="1" ht="56.15" customHeight="1" x14ac:dyDescent="0.25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25">
      <c r="A8" s="5"/>
      <c r="B8" s="40">
        <f t="array" ref="B8:H8">DaysAndWeeks+DATE(CalendarYear,7,1)-WEEKDAY(DATE(CalendarYear,7,1),(WeekStart="Monday")+1)+15</f>
        <v>43660</v>
      </c>
      <c r="C8" s="40">
        <v>43661</v>
      </c>
      <c r="D8" s="40">
        <v>43662</v>
      </c>
      <c r="E8" s="40">
        <v>43663</v>
      </c>
      <c r="F8" s="40">
        <v>43664</v>
      </c>
      <c r="G8" s="40">
        <v>43665</v>
      </c>
      <c r="H8" s="40">
        <v>43666</v>
      </c>
    </row>
    <row r="9" spans="1:9" s="18" customFormat="1" ht="56.15" customHeight="1" x14ac:dyDescent="0.25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25">
      <c r="A10" s="5"/>
      <c r="B10" s="39">
        <f t="array" ref="B10:H10">DaysAndWeeks+DATE(CalendarYear,7,1)-WEEKDAY(DATE(CalendarYear,7,1),(WeekStart="Monday")+1)+22</f>
        <v>43667</v>
      </c>
      <c r="C10" s="39">
        <v>43668</v>
      </c>
      <c r="D10" s="39">
        <v>43669</v>
      </c>
      <c r="E10" s="39">
        <v>43670</v>
      </c>
      <c r="F10" s="39">
        <v>43671</v>
      </c>
      <c r="G10" s="39">
        <v>43672</v>
      </c>
      <c r="H10" s="39">
        <v>43673</v>
      </c>
    </row>
    <row r="11" spans="1:9" s="18" customFormat="1" ht="56.15" customHeight="1" x14ac:dyDescent="0.25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25">
      <c r="A12" s="5"/>
      <c r="B12" s="40">
        <f t="array" ref="B12:H12">DaysAndWeeks+DATE(CalendarYear,7,1)-WEEKDAY(DATE(CalendarYear,7,1),(WeekStart="Monday")+1)+29</f>
        <v>43674</v>
      </c>
      <c r="C12" s="40">
        <v>43675</v>
      </c>
      <c r="D12" s="40">
        <v>43676</v>
      </c>
      <c r="E12" s="40">
        <v>43677</v>
      </c>
      <c r="F12" s="40">
        <v>43678</v>
      </c>
      <c r="G12" s="40">
        <v>43679</v>
      </c>
      <c r="H12" s="40">
        <v>43680</v>
      </c>
    </row>
    <row r="13" spans="1:9" s="18" customFormat="1" ht="56.15" customHeight="1" x14ac:dyDescent="0.25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25">
      <c r="A14" s="5"/>
      <c r="B14" s="39">
        <f t="array" ref="B14:C14">DaysAndWeeks+DATE(CalendarYear,7,1)-WEEKDAY(DATE(CalendarYear,7,1),(WeekStart="Monday")+1)+36</f>
        <v>43681</v>
      </c>
      <c r="C14" s="39">
        <v>43682</v>
      </c>
      <c r="D14" s="58" t="s">
        <v>1</v>
      </c>
      <c r="E14" s="58"/>
      <c r="F14" s="58"/>
      <c r="G14" s="58"/>
      <c r="H14" s="59"/>
    </row>
    <row r="15" spans="1:9" s="18" customFormat="1" ht="56.15" customHeight="1" x14ac:dyDescent="0.25">
      <c r="A15" s="17"/>
      <c r="B15" s="37"/>
      <c r="C15" s="37"/>
      <c r="D15" s="60"/>
      <c r="E15" s="60"/>
      <c r="F15" s="60"/>
      <c r="G15" s="60"/>
      <c r="H15" s="61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600-000000000000}"/>
    <dataValidation allowBlank="1" showInputMessage="1" showErrorMessage="1" prompt="July month calendar" sqref="A1" xr:uid="{00000000-0002-0000-06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6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600-000003000000}"/>
    <dataValidation allowBlank="1" showInputMessage="1" showErrorMessage="1" prompt="This row &amp; rows 7, 9, 11, 13, &amp; 15 are cells for entering daily notes related to the calendar day in the cell above." sqref="B5" xr:uid="{00000000-0002-0000-0600-000004000000}"/>
    <dataValidation allowBlank="1" showInputMessage="1" prompt="Enter monthly Notes in this cell" sqref="D15:H15" xr:uid="{00000000-0002-0000-0600-000005000000}"/>
    <dataValidation allowBlank="1" showInputMessage="1" prompt="Enter monthly Notes in cell below" sqref="D14:H14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6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I15"/>
  <sheetViews>
    <sheetView showGridLines="0" showRowColHeaders="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57" t="str">
        <f>"August "&amp;CalendarYear</f>
        <v>August 2019</v>
      </c>
      <c r="C2" s="57"/>
      <c r="D2" s="57"/>
      <c r="E2" s="3"/>
      <c r="F2" s="3"/>
      <c r="G2" s="3"/>
      <c r="H2" s="4"/>
    </row>
    <row r="3" spans="1:9" s="13" customFormat="1" ht="24" customHeight="1" x14ac:dyDescent="0.25">
      <c r="A3" s="12"/>
      <c r="B3" s="33" t="str">
        <f>WeekStart</f>
        <v>Sunday</v>
      </c>
      <c r="C3" s="34" t="str">
        <f t="shared" ref="C3:H3" si="0">TEXT(C4,"dddd")</f>
        <v>Monday</v>
      </c>
      <c r="D3" s="34" t="str">
        <f t="shared" si="0"/>
        <v>Tuesday</v>
      </c>
      <c r="E3" s="34" t="str">
        <f t="shared" si="0"/>
        <v>Wednesday</v>
      </c>
      <c r="F3" s="34" t="str">
        <f t="shared" si="0"/>
        <v>Thursday</v>
      </c>
      <c r="G3" s="34" t="str">
        <f t="shared" si="0"/>
        <v>Friday</v>
      </c>
      <c r="H3" s="35" t="str">
        <f t="shared" si="0"/>
        <v>Saturday</v>
      </c>
    </row>
    <row r="4" spans="1:9" s="6" customFormat="1" ht="24" customHeight="1" x14ac:dyDescent="0.35">
      <c r="A4" s="5"/>
      <c r="B4" s="36">
        <f t="array" ref="B4:H4">DaysAndWeeks+DATE(CalendarYear,8,1)-WEEKDAY(DATE(CalendarYear,8,1),(WeekStart="Monday")+1)+1</f>
        <v>43674</v>
      </c>
      <c r="C4" s="36">
        <v>43675</v>
      </c>
      <c r="D4" s="36">
        <v>43676</v>
      </c>
      <c r="E4" s="36">
        <v>43677</v>
      </c>
      <c r="F4" s="36">
        <v>43678</v>
      </c>
      <c r="G4" s="36">
        <v>43679</v>
      </c>
      <c r="H4" s="36">
        <v>43680</v>
      </c>
    </row>
    <row r="5" spans="1:9" s="18" customFormat="1" ht="56.15" customHeight="1" x14ac:dyDescent="0.25">
      <c r="A5" s="17"/>
      <c r="B5" s="38"/>
      <c r="C5" s="38"/>
      <c r="D5" s="38"/>
      <c r="E5" s="38"/>
      <c r="F5" s="38"/>
      <c r="G5" s="38"/>
      <c r="H5" s="38"/>
    </row>
    <row r="6" spans="1:9" s="6" customFormat="1" ht="24" customHeight="1" x14ac:dyDescent="0.25">
      <c r="A6" s="5"/>
      <c r="B6" s="39">
        <f t="array" ref="B6:H6">DaysAndWeeks+DATE(CalendarYear,8,1)-WEEKDAY(DATE(CalendarYear,8,1),(WeekStart="Monday")+1)+8</f>
        <v>43681</v>
      </c>
      <c r="C6" s="39">
        <v>43682</v>
      </c>
      <c r="D6" s="39">
        <v>43683</v>
      </c>
      <c r="E6" s="39">
        <v>43684</v>
      </c>
      <c r="F6" s="39">
        <v>43685</v>
      </c>
      <c r="G6" s="39">
        <v>43686</v>
      </c>
      <c r="H6" s="39">
        <v>43687</v>
      </c>
    </row>
    <row r="7" spans="1:9" s="18" customFormat="1" ht="56.15" customHeight="1" x14ac:dyDescent="0.25">
      <c r="A7" s="17"/>
      <c r="B7" s="37"/>
      <c r="C7" s="37"/>
      <c r="D7" s="37"/>
      <c r="E7" s="37"/>
      <c r="F7" s="37"/>
      <c r="G7" s="37"/>
      <c r="H7" s="37"/>
    </row>
    <row r="8" spans="1:9" s="6" customFormat="1" ht="24" customHeight="1" x14ac:dyDescent="0.25">
      <c r="A8" s="5"/>
      <c r="B8" s="40">
        <f t="array" ref="B8:H8">DaysAndWeeks+DATE(CalendarYear,8,1)-WEEKDAY(DATE(CalendarYear,8,1),(WeekStart="Monday")+1)+15</f>
        <v>43688</v>
      </c>
      <c r="C8" s="40">
        <v>43689</v>
      </c>
      <c r="D8" s="40">
        <v>43690</v>
      </c>
      <c r="E8" s="40">
        <v>43691</v>
      </c>
      <c r="F8" s="40">
        <v>43692</v>
      </c>
      <c r="G8" s="40">
        <v>43693</v>
      </c>
      <c r="H8" s="40">
        <v>43694</v>
      </c>
    </row>
    <row r="9" spans="1:9" s="18" customFormat="1" ht="56.15" customHeight="1" x14ac:dyDescent="0.25">
      <c r="A9" s="17"/>
      <c r="B9" s="38"/>
      <c r="C9" s="38"/>
      <c r="D9" s="38"/>
      <c r="E9" s="38"/>
      <c r="F9" s="38"/>
      <c r="G9" s="38"/>
      <c r="H9" s="38"/>
    </row>
    <row r="10" spans="1:9" s="6" customFormat="1" ht="24" customHeight="1" x14ac:dyDescent="0.25">
      <c r="A10" s="5"/>
      <c r="B10" s="39">
        <f t="array" ref="B10:H10">DaysAndWeeks+DATE(CalendarYear,8,1)-WEEKDAY(DATE(CalendarYear,8,1),(WeekStart="Monday")+1)+22</f>
        <v>43695</v>
      </c>
      <c r="C10" s="39">
        <v>43696</v>
      </c>
      <c r="D10" s="39">
        <v>43697</v>
      </c>
      <c r="E10" s="39">
        <v>43698</v>
      </c>
      <c r="F10" s="39">
        <v>43699</v>
      </c>
      <c r="G10" s="39">
        <v>43700</v>
      </c>
      <c r="H10" s="39">
        <v>43701</v>
      </c>
    </row>
    <row r="11" spans="1:9" s="18" customFormat="1" ht="56.15" customHeight="1" x14ac:dyDescent="0.25">
      <c r="A11" s="17"/>
      <c r="B11" s="37"/>
      <c r="C11" s="37"/>
      <c r="D11" s="37"/>
      <c r="E11" s="37"/>
      <c r="F11" s="37"/>
      <c r="G11" s="37"/>
      <c r="H11" s="37"/>
    </row>
    <row r="12" spans="1:9" s="6" customFormat="1" ht="24" customHeight="1" x14ac:dyDescent="0.25">
      <c r="A12" s="5"/>
      <c r="B12" s="40">
        <f t="array" ref="B12:H12">DaysAndWeeks+DATE(CalendarYear,8,1)-WEEKDAY(DATE(CalendarYear,8,1),(WeekStart="Monday")+1)+29</f>
        <v>43702</v>
      </c>
      <c r="C12" s="40">
        <v>43703</v>
      </c>
      <c r="D12" s="40">
        <v>43704</v>
      </c>
      <c r="E12" s="40">
        <v>43705</v>
      </c>
      <c r="F12" s="40">
        <v>43706</v>
      </c>
      <c r="G12" s="40">
        <v>43707</v>
      </c>
      <c r="H12" s="40">
        <v>43708</v>
      </c>
    </row>
    <row r="13" spans="1:9" s="18" customFormat="1" ht="56.15" customHeight="1" x14ac:dyDescent="0.25">
      <c r="A13" s="17"/>
      <c r="B13" s="38"/>
      <c r="C13" s="38"/>
      <c r="D13" s="38"/>
      <c r="E13" s="38"/>
      <c r="F13" s="38"/>
      <c r="G13" s="38"/>
      <c r="H13" s="38"/>
    </row>
    <row r="14" spans="1:9" s="6" customFormat="1" ht="24" customHeight="1" x14ac:dyDescent="0.25">
      <c r="A14" s="5"/>
      <c r="B14" s="39">
        <f t="array" ref="B14:C14">DaysAndWeeks+DATE(CalendarYear,8,1)-WEEKDAY(DATE(CalendarYear,8,1),(WeekStart="Monday")+1)+36</f>
        <v>43709</v>
      </c>
      <c r="C14" s="39">
        <v>43710</v>
      </c>
      <c r="D14" s="58" t="s">
        <v>1</v>
      </c>
      <c r="E14" s="58"/>
      <c r="F14" s="58"/>
      <c r="G14" s="58"/>
      <c r="H14" s="59"/>
    </row>
    <row r="15" spans="1:9" s="18" customFormat="1" ht="56.15" customHeight="1" x14ac:dyDescent="0.25">
      <c r="A15" s="17"/>
      <c r="B15" s="37"/>
      <c r="C15" s="37"/>
      <c r="D15" s="60"/>
      <c r="E15" s="60"/>
      <c r="F15" s="60"/>
      <c r="G15" s="60"/>
      <c r="H15" s="61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7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700-000001000000}"/>
    <dataValidation allowBlank="1" showInputMessage="1" showErrorMessage="1" prompt="August month calendar" sqref="A1" xr:uid="{00000000-0002-0000-07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700-000003000000}"/>
    <dataValidation allowBlank="1" showInputMessage="1" prompt="Enter monthly Notes in cell below" sqref="D14:H14" xr:uid="{00000000-0002-0000-0700-000004000000}"/>
    <dataValidation allowBlank="1" showInputMessage="1" prompt="Enter monthly Notes in this cell" sqref="D15:H15" xr:uid="{00000000-0002-0000-0700-000005000000}"/>
    <dataValidation allowBlank="1" showInputMessage="1" showErrorMessage="1" prompt="This row &amp; rows 7, 9, 11, 13, &amp; 15 are cells for entering daily notes related to the calendar day in the cell above." sqref="B5" xr:uid="{00000000-0002-0000-07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7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I15"/>
  <sheetViews>
    <sheetView showGridLines="0" showRowColHeaders="0" zoomScaleNormal="10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62" t="str">
        <f>"September "&amp;CalendarYear</f>
        <v>September 2019</v>
      </c>
      <c r="C2" s="62"/>
      <c r="D2" s="62"/>
      <c r="E2" s="3"/>
      <c r="F2" s="3"/>
      <c r="G2" s="3"/>
      <c r="H2" s="4"/>
    </row>
    <row r="3" spans="1:9" s="13" customFormat="1" ht="24" customHeight="1" x14ac:dyDescent="0.25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35">
      <c r="A4" s="5"/>
      <c r="B4" s="41">
        <f t="array" ref="B4:H4">DaysAndWeeks+DATE(CalendarYear,9,1)-WEEKDAY(DATE(CalendarYear,9,1),(WeekStart="Monday")+1)+1</f>
        <v>43709</v>
      </c>
      <c r="C4" s="41">
        <v>43710</v>
      </c>
      <c r="D4" s="41">
        <v>43711</v>
      </c>
      <c r="E4" s="41">
        <v>43712</v>
      </c>
      <c r="F4" s="41">
        <v>43713</v>
      </c>
      <c r="G4" s="41">
        <v>43714</v>
      </c>
      <c r="H4" s="41">
        <v>43715</v>
      </c>
    </row>
    <row r="5" spans="1:9" s="18" customFormat="1" ht="56.15" customHeight="1" x14ac:dyDescent="0.25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25">
      <c r="A6" s="5"/>
      <c r="B6" s="44">
        <f t="array" ref="B6:H6">DaysAndWeeks+DATE(CalendarYear,9,1)-WEEKDAY(DATE(CalendarYear,9,1),(WeekStart="Monday")+1)+8</f>
        <v>43716</v>
      </c>
      <c r="C6" s="44">
        <v>43717</v>
      </c>
      <c r="D6" s="44">
        <v>43718</v>
      </c>
      <c r="E6" s="44">
        <v>43719</v>
      </c>
      <c r="F6" s="44">
        <v>43720</v>
      </c>
      <c r="G6" s="44">
        <v>43721</v>
      </c>
      <c r="H6" s="44">
        <v>43722</v>
      </c>
    </row>
    <row r="7" spans="1:9" s="18" customFormat="1" ht="56.15" customHeight="1" x14ac:dyDescent="0.25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25">
      <c r="A8" s="5"/>
      <c r="B8" s="45">
        <f t="array" ref="B8:H8">DaysAndWeeks+DATE(CalendarYear,9,1)-WEEKDAY(DATE(CalendarYear,9,1),(WeekStart="Monday")+1)+15</f>
        <v>43723</v>
      </c>
      <c r="C8" s="45">
        <v>43724</v>
      </c>
      <c r="D8" s="45">
        <v>43725</v>
      </c>
      <c r="E8" s="45">
        <v>43726</v>
      </c>
      <c r="F8" s="45">
        <v>43727</v>
      </c>
      <c r="G8" s="45">
        <v>43728</v>
      </c>
      <c r="H8" s="45">
        <v>43729</v>
      </c>
    </row>
    <row r="9" spans="1:9" s="18" customFormat="1" ht="56.15" customHeight="1" x14ac:dyDescent="0.25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25">
      <c r="A10" s="5"/>
      <c r="B10" s="44">
        <f t="array" ref="B10:H10">DaysAndWeeks+DATE(CalendarYear,9,1)-WEEKDAY(DATE(CalendarYear,9,1),(WeekStart="Monday")+1)+22</f>
        <v>43730</v>
      </c>
      <c r="C10" s="44">
        <v>43731</v>
      </c>
      <c r="D10" s="44">
        <v>43732</v>
      </c>
      <c r="E10" s="44">
        <v>43733</v>
      </c>
      <c r="F10" s="44">
        <v>43734</v>
      </c>
      <c r="G10" s="44">
        <v>43735</v>
      </c>
      <c r="H10" s="44">
        <v>43736</v>
      </c>
    </row>
    <row r="11" spans="1:9" s="18" customFormat="1" ht="56.15" customHeight="1" x14ac:dyDescent="0.25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25">
      <c r="A12" s="5"/>
      <c r="B12" s="45">
        <f t="array" ref="B12:H12">DaysAndWeeks+DATE(CalendarYear,9,1)-WEEKDAY(DATE(CalendarYear,9,1),(WeekStart="Monday")+1)+29</f>
        <v>43737</v>
      </c>
      <c r="C12" s="45">
        <v>43738</v>
      </c>
      <c r="D12" s="45">
        <v>43739</v>
      </c>
      <c r="E12" s="45">
        <v>43740</v>
      </c>
      <c r="F12" s="45">
        <v>43741</v>
      </c>
      <c r="G12" s="45">
        <v>43742</v>
      </c>
      <c r="H12" s="45">
        <v>43743</v>
      </c>
    </row>
    <row r="13" spans="1:9" s="18" customFormat="1" ht="56.15" customHeight="1" x14ac:dyDescent="0.25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25">
      <c r="A14" s="5"/>
      <c r="B14" s="44">
        <f t="array" ref="B14:C14">DaysAndWeeks+DATE(CalendarYear,9,1)-WEEKDAY(DATE(CalendarYear,9,1),(WeekStart="Monday")+1)+36</f>
        <v>43744</v>
      </c>
      <c r="C14" s="44">
        <v>43745</v>
      </c>
      <c r="D14" s="63" t="s">
        <v>1</v>
      </c>
      <c r="E14" s="63"/>
      <c r="F14" s="63"/>
      <c r="G14" s="63"/>
      <c r="H14" s="64"/>
    </row>
    <row r="15" spans="1:9" s="18" customFormat="1" ht="56.15" customHeight="1" x14ac:dyDescent="0.25">
      <c r="A15" s="17"/>
      <c r="B15" s="42"/>
      <c r="C15" s="42"/>
      <c r="D15" s="65"/>
      <c r="E15" s="65"/>
      <c r="F15" s="65"/>
      <c r="G15" s="65"/>
      <c r="H15" s="66"/>
    </row>
  </sheetData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8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800-000001000000}"/>
    <dataValidation allowBlank="1" showInputMessage="1" showErrorMessage="1" prompt="September month calendar" sqref="A1" xr:uid="{00000000-0002-0000-08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800-000003000000}"/>
    <dataValidation allowBlank="1" showInputMessage="1" showErrorMessage="1" prompt="This row &amp; rows 7, 9, 11, 13, &amp; 15 are cells for entering daily notes related to the calendar day in the cell above." sqref="B5" xr:uid="{00000000-0002-0000-0800-000004000000}"/>
    <dataValidation allowBlank="1" showInputMessage="1" prompt="Enter monthly Notes in this cell" sqref="D15:H15" xr:uid="{00000000-0002-0000-0800-000005000000}"/>
    <dataValidation allowBlank="1" showInputMessage="1" prompt="Enter monthly Notes in cell below" sqref="D14:H14" xr:uid="{00000000-0002-0000-08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8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I15"/>
  <sheetViews>
    <sheetView showGridLines="0" showRowColHeaders="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62" t="str">
        <f>"October "&amp;CalendarYear</f>
        <v>October 2019</v>
      </c>
      <c r="C2" s="62"/>
      <c r="D2" s="62"/>
      <c r="E2" s="3"/>
      <c r="F2" s="3"/>
      <c r="G2" s="3"/>
      <c r="H2" s="4"/>
    </row>
    <row r="3" spans="1:9" s="13" customFormat="1" ht="24" customHeight="1" x14ac:dyDescent="0.25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35">
      <c r="A4" s="5"/>
      <c r="B4" s="41">
        <f t="array" ref="B4:H4">DaysAndWeeks+DATE(CalendarYear,10,1)-WEEKDAY(DATE(CalendarYear,10,1),(WeekStart="Monday")+1)+1</f>
        <v>43737</v>
      </c>
      <c r="C4" s="41">
        <v>43738</v>
      </c>
      <c r="D4" s="41">
        <v>43739</v>
      </c>
      <c r="E4" s="41">
        <v>43740</v>
      </c>
      <c r="F4" s="41">
        <v>43741</v>
      </c>
      <c r="G4" s="41">
        <v>43742</v>
      </c>
      <c r="H4" s="41">
        <v>43743</v>
      </c>
    </row>
    <row r="5" spans="1:9" s="18" customFormat="1" ht="56.15" customHeight="1" x14ac:dyDescent="0.25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25">
      <c r="A6" s="5"/>
      <c r="B6" s="44">
        <f t="array" ref="B6:H6">DaysAndWeeks+DATE(CalendarYear,10,1)-WEEKDAY(DATE(CalendarYear,10,1),(WeekStart="Monday")+1)+8</f>
        <v>43744</v>
      </c>
      <c r="C6" s="44">
        <v>43745</v>
      </c>
      <c r="D6" s="44">
        <v>43746</v>
      </c>
      <c r="E6" s="44">
        <v>43747</v>
      </c>
      <c r="F6" s="44">
        <v>43748</v>
      </c>
      <c r="G6" s="44">
        <v>43749</v>
      </c>
      <c r="H6" s="44">
        <v>43750</v>
      </c>
    </row>
    <row r="7" spans="1:9" s="18" customFormat="1" ht="56.15" customHeight="1" x14ac:dyDescent="0.25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25">
      <c r="A8" s="5"/>
      <c r="B8" s="45">
        <f t="array" ref="B8:H8">DaysAndWeeks+DATE(CalendarYear,10,1)-WEEKDAY(DATE(CalendarYear,10,1),(WeekStart="Monday")+1)+15</f>
        <v>43751</v>
      </c>
      <c r="C8" s="45">
        <v>43752</v>
      </c>
      <c r="D8" s="45">
        <v>43753</v>
      </c>
      <c r="E8" s="45">
        <v>43754</v>
      </c>
      <c r="F8" s="45">
        <v>43755</v>
      </c>
      <c r="G8" s="45">
        <v>43756</v>
      </c>
      <c r="H8" s="45">
        <v>43757</v>
      </c>
    </row>
    <row r="9" spans="1:9" s="18" customFormat="1" ht="56.15" customHeight="1" x14ac:dyDescent="0.25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25">
      <c r="A10" s="5"/>
      <c r="B10" s="44">
        <f t="array" ref="B10:H10">DaysAndWeeks+DATE(CalendarYear,10,1)-WEEKDAY(DATE(CalendarYear,10,1),(WeekStart="Monday")+1)+22</f>
        <v>43758</v>
      </c>
      <c r="C10" s="44">
        <v>43759</v>
      </c>
      <c r="D10" s="44">
        <v>43760</v>
      </c>
      <c r="E10" s="44">
        <v>43761</v>
      </c>
      <c r="F10" s="44">
        <v>43762</v>
      </c>
      <c r="G10" s="44">
        <v>43763</v>
      </c>
      <c r="H10" s="44">
        <v>43764</v>
      </c>
    </row>
    <row r="11" spans="1:9" s="18" customFormat="1" ht="56.15" customHeight="1" x14ac:dyDescent="0.25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25">
      <c r="A12" s="5"/>
      <c r="B12" s="45">
        <f t="array" ref="B12:H12">DaysAndWeeks+DATE(CalendarYear,10,1)-WEEKDAY(DATE(CalendarYear,10,1),(WeekStart="Monday")+1)+29</f>
        <v>43765</v>
      </c>
      <c r="C12" s="45">
        <v>43766</v>
      </c>
      <c r="D12" s="45">
        <v>43767</v>
      </c>
      <c r="E12" s="45">
        <v>43768</v>
      </c>
      <c r="F12" s="45">
        <v>43769</v>
      </c>
      <c r="G12" s="45">
        <v>43770</v>
      </c>
      <c r="H12" s="45">
        <v>43771</v>
      </c>
    </row>
    <row r="13" spans="1:9" s="18" customFormat="1" ht="56.15" customHeight="1" x14ac:dyDescent="0.25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25">
      <c r="A14" s="5"/>
      <c r="B14" s="44">
        <f t="array" ref="B14:C14">DaysAndWeeks+DATE(CalendarYear,10,1)-WEEKDAY(DATE(CalendarYear,10,1),(WeekStart="Monday")+1)+36</f>
        <v>43772</v>
      </c>
      <c r="C14" s="44">
        <v>43773</v>
      </c>
      <c r="D14" s="63" t="s">
        <v>1</v>
      </c>
      <c r="E14" s="63"/>
      <c r="F14" s="63"/>
      <c r="G14" s="63"/>
      <c r="H14" s="64"/>
    </row>
    <row r="15" spans="1:9" s="18" customFormat="1" ht="56.15" customHeight="1" x14ac:dyDescent="0.25">
      <c r="A15" s="17"/>
      <c r="B15" s="42"/>
      <c r="C15" s="42"/>
      <c r="D15" s="65"/>
      <c r="E15" s="65"/>
      <c r="F15" s="65"/>
      <c r="G15" s="65"/>
      <c r="H15" s="66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900-000000000000}"/>
    <dataValidation allowBlank="1" showInputMessage="1" showErrorMessage="1" prompt="October month calendar" sqref="A1" xr:uid="{00000000-0002-0000-09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9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900-000003000000}"/>
    <dataValidation allowBlank="1" showInputMessage="1" prompt="Enter monthly Notes in cell below" sqref="D14:H14" xr:uid="{00000000-0002-0000-0900-000004000000}"/>
    <dataValidation allowBlank="1" showInputMessage="1" prompt="Enter monthly Notes in this cell" sqref="D15:H15" xr:uid="{00000000-0002-0000-0900-000005000000}"/>
    <dataValidation allowBlank="1" showInputMessage="1" showErrorMessage="1" prompt="This row &amp; rows 7, 9, 11, 13, &amp; 15 are cells for entering daily notes related to the calendar day in the cell above." sqref="B5" xr:uid="{00000000-0002-0000-09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9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I15"/>
  <sheetViews>
    <sheetView showGridLines="0" showRowColHeaders="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62" t="str">
        <f>"November "&amp;CalendarYear</f>
        <v>November 2019</v>
      </c>
      <c r="C2" s="62"/>
      <c r="D2" s="62"/>
      <c r="E2" s="3"/>
      <c r="F2" s="3"/>
      <c r="G2" s="3"/>
      <c r="H2" s="4"/>
    </row>
    <row r="3" spans="1:9" s="13" customFormat="1" ht="24" customHeight="1" x14ac:dyDescent="0.25">
      <c r="A3" s="12"/>
      <c r="B3" s="22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4" t="str">
        <f t="shared" si="0"/>
        <v>Saturday</v>
      </c>
    </row>
    <row r="4" spans="1:9" s="6" customFormat="1" ht="24" customHeight="1" x14ac:dyDescent="0.35">
      <c r="A4" s="5"/>
      <c r="B4" s="41">
        <f t="array" ref="B4:H4">DaysAndWeeks+DATE(CalendarYear,11,1)-WEEKDAY(DATE(CalendarYear,11,1),(WeekStart="Monday")+1)+1</f>
        <v>43765</v>
      </c>
      <c r="C4" s="41">
        <v>43766</v>
      </c>
      <c r="D4" s="41">
        <v>43767</v>
      </c>
      <c r="E4" s="41">
        <v>43768</v>
      </c>
      <c r="F4" s="41">
        <v>43769</v>
      </c>
      <c r="G4" s="41">
        <v>43770</v>
      </c>
      <c r="H4" s="41">
        <v>43771</v>
      </c>
    </row>
    <row r="5" spans="1:9" s="18" customFormat="1" ht="56.15" customHeight="1" x14ac:dyDescent="0.25">
      <c r="A5" s="17"/>
      <c r="B5" s="43"/>
      <c r="C5" s="43"/>
      <c r="D5" s="43"/>
      <c r="E5" s="43"/>
      <c r="F5" s="43"/>
      <c r="G5" s="43"/>
      <c r="H5" s="43"/>
    </row>
    <row r="6" spans="1:9" s="6" customFormat="1" ht="24" customHeight="1" x14ac:dyDescent="0.25">
      <c r="A6" s="5"/>
      <c r="B6" s="44">
        <f t="array" ref="B6:H6">DaysAndWeeks+DATE(CalendarYear,11,1)-WEEKDAY(DATE(CalendarYear,11,1),(WeekStart="Monday")+1)+8</f>
        <v>43772</v>
      </c>
      <c r="C6" s="44">
        <v>43773</v>
      </c>
      <c r="D6" s="44">
        <v>43774</v>
      </c>
      <c r="E6" s="44">
        <v>43775</v>
      </c>
      <c r="F6" s="44">
        <v>43776</v>
      </c>
      <c r="G6" s="44">
        <v>43777</v>
      </c>
      <c r="H6" s="44">
        <v>43778</v>
      </c>
    </row>
    <row r="7" spans="1:9" s="18" customFormat="1" ht="56.15" customHeight="1" x14ac:dyDescent="0.25">
      <c r="A7" s="17"/>
      <c r="B7" s="42"/>
      <c r="C7" s="42"/>
      <c r="D7" s="42"/>
      <c r="E7" s="42"/>
      <c r="F7" s="42"/>
      <c r="G7" s="42"/>
      <c r="H7" s="42"/>
    </row>
    <row r="8" spans="1:9" s="6" customFormat="1" ht="24" customHeight="1" x14ac:dyDescent="0.25">
      <c r="A8" s="5"/>
      <c r="B8" s="45">
        <f t="array" ref="B8:H8">DaysAndWeeks+DATE(CalendarYear,11,1)-WEEKDAY(DATE(CalendarYear,11,1),(WeekStart="Monday")+1)+15</f>
        <v>43779</v>
      </c>
      <c r="C8" s="45">
        <v>43780</v>
      </c>
      <c r="D8" s="45">
        <v>43781</v>
      </c>
      <c r="E8" s="45">
        <v>43782</v>
      </c>
      <c r="F8" s="45">
        <v>43783</v>
      </c>
      <c r="G8" s="45">
        <v>43784</v>
      </c>
      <c r="H8" s="45">
        <v>43785</v>
      </c>
    </row>
    <row r="9" spans="1:9" s="18" customFormat="1" ht="56.15" customHeight="1" x14ac:dyDescent="0.25">
      <c r="A9" s="17"/>
      <c r="B9" s="43"/>
      <c r="C9" s="43"/>
      <c r="D9" s="43"/>
      <c r="E9" s="43"/>
      <c r="F9" s="43"/>
      <c r="G9" s="43"/>
      <c r="H9" s="43"/>
    </row>
    <row r="10" spans="1:9" s="6" customFormat="1" ht="24" customHeight="1" x14ac:dyDescent="0.25">
      <c r="A10" s="5"/>
      <c r="B10" s="44">
        <f t="array" ref="B10:H10">DaysAndWeeks+DATE(CalendarYear,11,1)-WEEKDAY(DATE(CalendarYear,11,1),(WeekStart="Monday")+1)+22</f>
        <v>43786</v>
      </c>
      <c r="C10" s="44">
        <v>43787</v>
      </c>
      <c r="D10" s="44">
        <v>43788</v>
      </c>
      <c r="E10" s="44">
        <v>43789</v>
      </c>
      <c r="F10" s="44">
        <v>43790</v>
      </c>
      <c r="G10" s="44">
        <v>43791</v>
      </c>
      <c r="H10" s="44">
        <v>43792</v>
      </c>
    </row>
    <row r="11" spans="1:9" s="18" customFormat="1" ht="56.15" customHeight="1" x14ac:dyDescent="0.25">
      <c r="A11" s="17"/>
      <c r="B11" s="42"/>
      <c r="C11" s="42"/>
      <c r="D11" s="42"/>
      <c r="E11" s="42"/>
      <c r="F11" s="42"/>
      <c r="G11" s="42"/>
      <c r="H11" s="42"/>
    </row>
    <row r="12" spans="1:9" s="6" customFormat="1" ht="24" customHeight="1" x14ac:dyDescent="0.25">
      <c r="A12" s="5"/>
      <c r="B12" s="45">
        <f t="array" ref="B12:H12">DaysAndWeeks+DATE(CalendarYear,11,1)-WEEKDAY(DATE(CalendarYear,11,1),(WeekStart="Monday")+1)+29</f>
        <v>43793</v>
      </c>
      <c r="C12" s="45">
        <v>43794</v>
      </c>
      <c r="D12" s="45">
        <v>43795</v>
      </c>
      <c r="E12" s="45">
        <v>43796</v>
      </c>
      <c r="F12" s="45">
        <v>43797</v>
      </c>
      <c r="G12" s="45">
        <v>43798</v>
      </c>
      <c r="H12" s="45">
        <v>43799</v>
      </c>
    </row>
    <row r="13" spans="1:9" s="18" customFormat="1" ht="56.15" customHeight="1" x14ac:dyDescent="0.25">
      <c r="A13" s="17"/>
      <c r="B13" s="43"/>
      <c r="C13" s="43"/>
      <c r="D13" s="43"/>
      <c r="E13" s="43"/>
      <c r="F13" s="43"/>
      <c r="G13" s="43"/>
      <c r="H13" s="43"/>
    </row>
    <row r="14" spans="1:9" s="6" customFormat="1" ht="24" customHeight="1" x14ac:dyDescent="0.25">
      <c r="A14" s="5"/>
      <c r="B14" s="44">
        <f t="array" ref="B14:C14">DaysAndWeeks+DATE(CalendarYear,11,1)-WEEKDAY(DATE(CalendarYear,11,1),(WeekStart="Monday")+1)+36</f>
        <v>43800</v>
      </c>
      <c r="C14" s="44">
        <v>43801</v>
      </c>
      <c r="D14" s="63" t="s">
        <v>1</v>
      </c>
      <c r="E14" s="63"/>
      <c r="F14" s="63"/>
      <c r="G14" s="63"/>
      <c r="H14" s="64"/>
    </row>
    <row r="15" spans="1:9" s="18" customFormat="1" ht="56.15" customHeight="1" x14ac:dyDescent="0.25">
      <c r="A15" s="17"/>
      <c r="B15" s="42"/>
      <c r="C15" s="42"/>
      <c r="D15" s="65"/>
      <c r="E15" s="65"/>
      <c r="F15" s="65"/>
      <c r="G15" s="65"/>
      <c r="H15" s="66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A00-000000000000}"/>
    <dataValidation allowBlank="1" showInputMessage="1" showErrorMessage="1" prompt="November month calendar" sqref="A1" xr:uid="{00000000-0002-0000-0A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A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A00-000003000000}"/>
    <dataValidation allowBlank="1" showInputMessage="1" showErrorMessage="1" prompt="This row &amp; rows 7, 9, 11, 13, &amp; 15 are cells for entering daily notes related to the calendar day in the cell above." sqref="B5" xr:uid="{00000000-0002-0000-0A00-000004000000}"/>
    <dataValidation allowBlank="1" showInputMessage="1" prompt="Enter monthly Notes in this cell" sqref="D15:H15" xr:uid="{00000000-0002-0000-0A00-000005000000}"/>
    <dataValidation allowBlank="1" showInputMessage="1" prompt="Enter monthly Notes in cell below" sqref="D14:H14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A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showRowColHeaders="0" workbookViewId="0"/>
  </sheetViews>
  <sheetFormatPr defaultColWidth="8.75" defaultRowHeight="13.5" x14ac:dyDescent="0.25"/>
  <cols>
    <col min="1" max="1" width="1.58203125" style="1" customWidth="1"/>
    <col min="2" max="8" width="16.58203125" style="1" customWidth="1"/>
    <col min="9" max="9" width="1.58203125" style="2" customWidth="1"/>
    <col min="10" max="10" width="8.58203125" style="2" customWidth="1"/>
    <col min="11" max="16384" width="8.75" style="2"/>
  </cols>
  <sheetData>
    <row r="1" spans="1:9" ht="9" customHeight="1" x14ac:dyDescent="0.25">
      <c r="I1" s="2" t="s">
        <v>2</v>
      </c>
    </row>
    <row r="2" spans="1:9" ht="96" customHeight="1" x14ac:dyDescent="0.25">
      <c r="B2" s="46" t="str">
        <f>"December "&amp;CalendarYear</f>
        <v>December 2019</v>
      </c>
      <c r="C2" s="46"/>
      <c r="D2" s="46"/>
      <c r="E2" s="3"/>
      <c r="F2" s="3"/>
      <c r="G2" s="3"/>
      <c r="H2" s="4"/>
    </row>
    <row r="3" spans="1:9" s="13" customFormat="1" ht="24" customHeight="1" x14ac:dyDescent="0.25">
      <c r="A3" s="12"/>
      <c r="B3" s="9" t="str">
        <f>WeekStart</f>
        <v>Sunday</v>
      </c>
      <c r="C3" s="10" t="str">
        <f t="shared" ref="C3:H3" si="0">TEXT(C4,"dddd")</f>
        <v>Monday</v>
      </c>
      <c r="D3" s="10" t="str">
        <f t="shared" si="0"/>
        <v>Tuesday</v>
      </c>
      <c r="E3" s="10" t="str">
        <f t="shared" si="0"/>
        <v>Wednesday</v>
      </c>
      <c r="F3" s="10" t="str">
        <f t="shared" si="0"/>
        <v>Thursday</v>
      </c>
      <c r="G3" s="10" t="str">
        <f t="shared" si="0"/>
        <v>Friday</v>
      </c>
      <c r="H3" s="11" t="str">
        <f t="shared" si="0"/>
        <v>Saturday</v>
      </c>
    </row>
    <row r="4" spans="1:9" s="6" customFormat="1" ht="24" customHeight="1" x14ac:dyDescent="0.35">
      <c r="A4" s="5"/>
      <c r="B4" s="14">
        <f t="array" ref="B4:H4">DaysAndWeeks+DATE(CalendarYear,12,1)-WEEKDAY(DATE(CalendarYear,12,1),(WeekStart="Monday")+1)+1</f>
        <v>43800</v>
      </c>
      <c r="C4" s="14">
        <v>43801</v>
      </c>
      <c r="D4" s="14">
        <v>43802</v>
      </c>
      <c r="E4" s="14">
        <v>43803</v>
      </c>
      <c r="F4" s="14">
        <v>43804</v>
      </c>
      <c r="G4" s="14">
        <v>43805</v>
      </c>
      <c r="H4" s="15">
        <v>43806</v>
      </c>
    </row>
    <row r="5" spans="1:9" s="18" customFormat="1" ht="56.15" customHeight="1" x14ac:dyDescent="0.25">
      <c r="A5" s="17"/>
      <c r="B5" s="16"/>
      <c r="C5" s="16"/>
      <c r="D5" s="16"/>
      <c r="E5" s="16"/>
      <c r="F5" s="16"/>
      <c r="G5" s="16"/>
      <c r="H5" s="16"/>
    </row>
    <row r="6" spans="1:9" s="6" customFormat="1" ht="24" customHeight="1" x14ac:dyDescent="0.25">
      <c r="A6" s="5"/>
      <c r="B6" s="8">
        <f t="array" ref="B6:H6">DaysAndWeeks+DATE(CalendarYear,12,1)-WEEKDAY(DATE(CalendarYear,12,1),(WeekStart="Monday")+1)+8</f>
        <v>43807</v>
      </c>
      <c r="C6" s="8">
        <v>43808</v>
      </c>
      <c r="D6" s="8">
        <v>43809</v>
      </c>
      <c r="E6" s="8">
        <v>43810</v>
      </c>
      <c r="F6" s="8">
        <v>43811</v>
      </c>
      <c r="G6" s="8">
        <v>43812</v>
      </c>
      <c r="H6" s="8">
        <v>43813</v>
      </c>
    </row>
    <row r="7" spans="1:9" s="18" customFormat="1" ht="56.15" customHeight="1" x14ac:dyDescent="0.25">
      <c r="A7" s="17"/>
      <c r="B7" s="19"/>
      <c r="C7" s="19"/>
      <c r="D7" s="19"/>
      <c r="E7" s="19"/>
      <c r="F7" s="19"/>
      <c r="G7" s="19"/>
      <c r="H7" s="19"/>
    </row>
    <row r="8" spans="1:9" s="6" customFormat="1" ht="24" customHeight="1" x14ac:dyDescent="0.25">
      <c r="A8" s="5"/>
      <c r="B8" s="7">
        <f t="array" ref="B8:H8">DaysAndWeeks+DATE(CalendarYear,12,1)-WEEKDAY(DATE(CalendarYear,12,1),(WeekStart="Monday")+1)+15</f>
        <v>43814</v>
      </c>
      <c r="C8" s="7">
        <v>43815</v>
      </c>
      <c r="D8" s="7">
        <v>43816</v>
      </c>
      <c r="E8" s="7">
        <v>43817</v>
      </c>
      <c r="F8" s="7">
        <v>43818</v>
      </c>
      <c r="G8" s="7">
        <v>43819</v>
      </c>
      <c r="H8" s="7">
        <v>43820</v>
      </c>
    </row>
    <row r="9" spans="1:9" s="18" customFormat="1" ht="56.15" customHeight="1" x14ac:dyDescent="0.25">
      <c r="A9" s="17"/>
      <c r="B9" s="16"/>
      <c r="C9" s="16"/>
      <c r="D9" s="16"/>
      <c r="E9" s="16"/>
      <c r="F9" s="16"/>
      <c r="G9" s="16"/>
      <c r="H9" s="16"/>
    </row>
    <row r="10" spans="1:9" s="6" customFormat="1" ht="24" customHeight="1" x14ac:dyDescent="0.25">
      <c r="A10" s="5"/>
      <c r="B10" s="8">
        <f t="array" ref="B10:H10">DaysAndWeeks+DATE(CalendarYear,12,1)-WEEKDAY(DATE(CalendarYear,12,1),(WeekStart="Monday")+1)+22</f>
        <v>43821</v>
      </c>
      <c r="C10" s="8">
        <v>43822</v>
      </c>
      <c r="D10" s="8">
        <v>43823</v>
      </c>
      <c r="E10" s="8">
        <v>43824</v>
      </c>
      <c r="F10" s="8">
        <v>43825</v>
      </c>
      <c r="G10" s="8">
        <v>43826</v>
      </c>
      <c r="H10" s="8">
        <v>43827</v>
      </c>
    </row>
    <row r="11" spans="1:9" s="18" customFormat="1" ht="56.15" customHeight="1" x14ac:dyDescent="0.25">
      <c r="A11" s="17"/>
      <c r="B11" s="19"/>
      <c r="C11" s="19"/>
      <c r="D11" s="19"/>
      <c r="E11" s="19"/>
      <c r="F11" s="19"/>
      <c r="G11" s="19"/>
      <c r="H11" s="19"/>
    </row>
    <row r="12" spans="1:9" s="6" customFormat="1" ht="24" customHeight="1" x14ac:dyDescent="0.25">
      <c r="A12" s="5"/>
      <c r="B12" s="7">
        <f t="array" ref="B12:H12">DaysAndWeeks+DATE(CalendarYear,12,1)-WEEKDAY(DATE(CalendarYear,12,1),(WeekStart="Monday")+1)+29</f>
        <v>43828</v>
      </c>
      <c r="C12" s="7">
        <v>43829</v>
      </c>
      <c r="D12" s="7">
        <v>43830</v>
      </c>
      <c r="E12" s="7">
        <v>43831</v>
      </c>
      <c r="F12" s="7">
        <v>43832</v>
      </c>
      <c r="G12" s="7">
        <v>43833</v>
      </c>
      <c r="H12" s="7">
        <v>43834</v>
      </c>
    </row>
    <row r="13" spans="1:9" s="18" customFormat="1" ht="56.15" customHeight="1" x14ac:dyDescent="0.25">
      <c r="A13" s="17"/>
      <c r="B13" s="16"/>
      <c r="C13" s="16"/>
      <c r="D13" s="16"/>
      <c r="E13" s="16"/>
      <c r="F13" s="16"/>
      <c r="G13" s="16"/>
      <c r="H13" s="16"/>
    </row>
    <row r="14" spans="1:9" s="6" customFormat="1" ht="24" customHeight="1" x14ac:dyDescent="0.25">
      <c r="A14" s="5"/>
      <c r="B14" s="8">
        <f t="array" ref="B14:C14">DaysAndWeeks+DATE(CalendarYear,12,1)-WEEKDAY(DATE(CalendarYear,12,1),(WeekStart="Monday")+1)+36</f>
        <v>43835</v>
      </c>
      <c r="C14" s="8">
        <v>43836</v>
      </c>
      <c r="D14" s="47" t="s">
        <v>1</v>
      </c>
      <c r="E14" s="47"/>
      <c r="F14" s="47"/>
      <c r="G14" s="47"/>
      <c r="H14" s="48"/>
    </row>
    <row r="15" spans="1:9" s="18" customFormat="1" ht="56.15" customHeight="1" x14ac:dyDescent="0.25">
      <c r="A15" s="17"/>
      <c r="B15" s="19"/>
      <c r="C15" s="19"/>
      <c r="D15" s="49"/>
      <c r="E15" s="49"/>
      <c r="F15" s="49"/>
      <c r="G15" s="49"/>
      <c r="H15" s="50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Automatically determined weekday" sqref="C3:H3" xr:uid="{00000000-0002-0000-0B00-000000000000}"/>
    <dataValidation allowBlank="1" showInputMessage="1" showErrorMessage="1" prompt="December month calendar" sqref="A1" xr:uid="{00000000-0002-0000-0B00-000001000000}"/>
    <dataValidation allowBlank="1" showInputMessage="1" showErrorMessage="1" prompt="The year in this cell is automatically updated based on year entered in January worksheet. Calendar below has dates for previous and next month with lighter font shade" sqref="B2:D2" xr:uid="{00000000-0002-0000-0B00-000002000000}"/>
    <dataValidation allowBlank="1" showInputMessage="1" showErrorMessage="1" prompt="This row contains weekday names for this calendar. This cell contains the starting day of the week. To change week start day, select a new weekday in January worksheet cell L5." sqref="B3" xr:uid="{00000000-0002-0000-0B00-000003000000}"/>
    <dataValidation allowBlank="1" showInputMessage="1" prompt="Enter monthly Notes in cell below" sqref="D14:H14" xr:uid="{00000000-0002-0000-0B00-000004000000}"/>
    <dataValidation allowBlank="1" showInputMessage="1" prompt="Enter monthly Notes in this cell" sqref="D15:H15" xr:uid="{00000000-0002-0000-0B00-000005000000}"/>
    <dataValidation allowBlank="1" showInputMessage="1" showErrorMessage="1" prompt="This row &amp; rows 7, 9, 11, 13, &amp; 15 are cells for entering daily notes related to the calendar day in the cell above." sqref="B5" xr:uid="{00000000-0002-0000-0B00-000006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 xr:uid="{00000000-0002-0000-0B00-000007000000}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8A745B-63BA-4F9A-A6E5-C457B3F40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B20271-DBF4-4EBA-824D-0E74CCAA174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D1B5DC0-C7DA-4FC0-BFE2-1D1407D5E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39</vt:i4>
      </vt:variant>
    </vt:vector>
  </HeadingPairs>
  <TitlesOfParts>
    <vt:vector size="52" baseType="lpstr">
      <vt:lpstr>Learn Excel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https://templates.office.com/</dc:creator>
  <cp:lastModifiedBy/>
  <dcterms:created xsi:type="dcterms:W3CDTF">2018-10-01T01:21:37Z</dcterms:created>
  <dcterms:modified xsi:type="dcterms:W3CDTF">2019-02-06T07:42:37Z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