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F836C213-5A34-479A-8900-1C136E5CC77D}" xr6:coauthVersionLast="47" xr6:coauthVersionMax="47" xr10:uidLastSave="{00000000-0000-0000-0000-000000000000}"/>
  <bookViews>
    <workbookView xWindow="-108" yWindow="-108" windowWidth="23256" windowHeight="12456" xr2:uid="{AA5F7321-BAD7-406E-8B01-1FB50EFCDD7A}"/>
  </bookViews>
  <sheets>
    <sheet name="1" sheetId="1" r:id="rId1"/>
    <sheet name="Sheet1" sheetId="5" r:id="rId2"/>
    <sheet name="2" sheetId="2" r:id="rId3"/>
    <sheet name="3" sheetId="3" r:id="rId4"/>
    <sheet name="4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5" l="1"/>
  <c r="A2" i="5"/>
  <c r="H5" i="4"/>
  <c r="H4" i="4"/>
  <c r="H3" i="4"/>
  <c r="H2" i="4"/>
  <c r="H2" i="3"/>
  <c r="H3" i="3"/>
  <c r="H4" i="3"/>
  <c r="H5" i="3"/>
  <c r="G2" i="2"/>
  <c r="G8" i="1"/>
  <c r="G7" i="1"/>
  <c r="G6" i="1"/>
  <c r="G5" i="1"/>
  <c r="G4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<sst xmlns="http://schemas.openxmlformats.org/spreadsheetml/2006/main" count="46" uniqueCount="28">
  <si>
    <t>Bond Name</t>
  </si>
  <si>
    <t>Purchase Price</t>
  </si>
  <si>
    <t>Face Value</t>
  </si>
  <si>
    <t>Annual Coupon Payment</t>
  </si>
  <si>
    <t>Years to Maturity</t>
  </si>
  <si>
    <t>Bond A</t>
  </si>
  <si>
    <t>Bond B</t>
  </si>
  <si>
    <t>Bond C</t>
  </si>
  <si>
    <t>Bond D</t>
  </si>
  <si>
    <t>Bond E</t>
  </si>
  <si>
    <t xml:space="preserve">Current Yield </t>
  </si>
  <si>
    <t xml:space="preserve">Yield to Maturity (YTM) </t>
  </si>
  <si>
    <t>Maturity Date</t>
  </si>
  <si>
    <t>Annual Coupon Rate</t>
  </si>
  <si>
    <t>Current Price</t>
  </si>
  <si>
    <t>Redemption Value</t>
  </si>
  <si>
    <t>Payment Frequency</t>
  </si>
  <si>
    <t>Settlement Date</t>
  </si>
  <si>
    <t xml:space="preserve">YIELD </t>
  </si>
  <si>
    <t>Bond Type</t>
  </si>
  <si>
    <t>Corporate A</t>
  </si>
  <si>
    <t>Corporate B</t>
  </si>
  <si>
    <t>Treasury A</t>
  </si>
  <si>
    <t>Treasury B</t>
  </si>
  <si>
    <t>YIELD</t>
  </si>
  <si>
    <t>YIELDMAT</t>
  </si>
  <si>
    <t>ODDLYIELD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</si>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</sst>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3" formatCode="_(* #,##0.00_);_(* \(#,##0.00\);_(* &quot;-&quot;??_);_(@_)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 Unicode MS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6" fontId="0" fillId="0" borderId="0" xfId="0" applyNumberForma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6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6" fontId="0" fillId="0" borderId="8" xfId="0" applyNumberForma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2" fontId="3" fillId="0" borderId="0" xfId="2" applyNumberFormat="1" applyFont="1" applyAlignment="1">
      <alignment vertical="center" wrapText="1"/>
    </xf>
    <xf numFmtId="43" fontId="3" fillId="0" borderId="0" xfId="1" applyFont="1" applyAlignment="1">
      <alignment vertical="center" wrapText="1"/>
    </xf>
    <xf numFmtId="15" fontId="0" fillId="0" borderId="7" xfId="0" applyNumberFormat="1" applyBorder="1" applyAlignment="1">
      <alignment vertical="center" wrapText="1"/>
    </xf>
    <xf numFmtId="15" fontId="0" fillId="0" borderId="8" xfId="0" applyNumberFormat="1" applyBorder="1" applyAlignment="1">
      <alignment vertical="center" wrapText="1"/>
    </xf>
    <xf numFmtId="9" fontId="0" fillId="0" borderId="8" xfId="0" applyNumberFormat="1" applyBorder="1" applyAlignment="1">
      <alignment vertical="center" wrapText="1"/>
    </xf>
    <xf numFmtId="10" fontId="0" fillId="0" borderId="9" xfId="2" applyNumberFormat="1" applyFont="1" applyBorder="1"/>
    <xf numFmtId="0" fontId="0" fillId="0" borderId="5" xfId="0" applyBorder="1" applyAlignment="1">
      <alignment vertical="center" wrapText="1"/>
    </xf>
    <xf numFmtId="15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10" fontId="0" fillId="0" borderId="8" xfId="0" applyNumberFormat="1" applyBorder="1" applyAlignment="1">
      <alignment vertical="center" wrapText="1"/>
    </xf>
    <xf numFmtId="10" fontId="3" fillId="0" borderId="6" xfId="2" applyNumberFormat="1" applyFont="1" applyBorder="1" applyAlignment="1">
      <alignment vertical="center" wrapText="1"/>
    </xf>
    <xf numFmtId="10" fontId="3" fillId="0" borderId="9" xfId="2" applyNumberFormat="1" applyFont="1" applyBorder="1" applyAlignment="1">
      <alignment vertical="center" wrapText="1"/>
    </xf>
    <xf numFmtId="10" fontId="0" fillId="0" borderId="1" xfId="2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0" borderId="0" xfId="3" applyFont="1" applyAlignment="1" applyProtection="1">
      <alignment horizontal="center"/>
      <protection locked="0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Unicode MS"/>
        <scheme val="none"/>
      </font>
      <numFmt numFmtId="14" formatCode="0.00%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0" formatCode="&quot;$&quot;#,##0_);[Red]\(&quot;$&quot;#,##0\)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0" formatCode="&quot;$&quot;#,##0_);[Red]\(&quot;$&quot;#,##0\)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0" formatCode="d\-mmm\-yy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0" formatCode="d\-mmm\-yy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Unicode MS"/>
        <scheme val="none"/>
      </font>
      <numFmt numFmtId="14" formatCode="0.00%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0" formatCode="&quot;$&quot;#,##0_);[Red]\(&quot;$&quot;#,##0\)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0" formatCode="&quot;$&quot;#,##0_);[Red]\(&quot;$&quot;#,##0\)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0" formatCode="d\-mmm\-yy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0" formatCode="d\-mmm\-yy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4" formatCode="0.00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0" formatCode="&quot;$&quot;#,##0_);[Red]\(&quot;$&quot;#,##0\)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0" formatCode="&quot;$&quot;#,##0_);[Red]\(&quot;$&quot;#,##0\)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3" formatCode="0%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0" formatCode="d\-mmm\-yy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0" formatCode="d\-mmm\-yy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z val="10"/>
        <name val="Arial Unicode MS"/>
        <scheme val="none"/>
      </font>
      <numFmt numFmtId="2" formatCode="0.00"/>
      <alignment horizontal="general" vertical="center" textRotation="0" wrapText="1" indent="0" justifyLastLine="0" shrinkToFit="0" readingOrder="0"/>
    </dxf>
    <dxf>
      <font>
        <sz val="10"/>
        <name val="Arial Unicode MS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34D4B9A-FF06-4612-B15F-0DB302ED6ADA}" name="Table1" displayName="Table1" ref="A3:G8" totalsRowShown="0">
  <tableColumns count="7">
    <tableColumn id="1" xr3:uid="{32DBCCFC-C364-4B2D-8263-23B05FA62283}" name="Bond Name"/>
    <tableColumn id="2" xr3:uid="{6AC2DE42-CFE7-4F86-9765-043C1BB3E4CE}" name="Purchase Price"/>
    <tableColumn id="3" xr3:uid="{92C2DC95-A3D7-4443-9875-D260C1641B6F}" name="Face Value"/>
    <tableColumn id="4" xr3:uid="{4CB44A76-4A78-42C8-9F75-C1F7CF9B475B}" name="Annual Coupon Payment"/>
    <tableColumn id="5" xr3:uid="{ADDC8347-DB37-418F-A184-CADBD0B4A6A0}" name="Years to Maturity"/>
    <tableColumn id="6" xr3:uid="{F1404359-D416-4B29-B077-AD9730169F39}" name="Current Yield " dataDxfId="39" dataCellStyle="Comma">
      <calculatedColumnFormula>(Table1[[#This Row],[Annual Coupon Payment]]/Table1[[#This Row],[Purchase Price]])*100</calculatedColumnFormula>
    </tableColumn>
    <tableColumn id="7" xr3:uid="{9158DEE1-52B2-42EE-B6DE-D50B6C5B692B}" name="Yield to Maturity (YTM) " dataDxfId="38" dataCellStyle="Percent">
      <calculatedColumnFormula>RATE(Table1[[#This Row],[Years to Maturity]],Table1[[#This Row],[Annual Coupon Payment]],-Table1[[#This Row],[Purchase Price]],Table1[[#This Row],[Face Value]])*100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6CD3DC0-A5C3-4553-8054-3B654B0C7307}" name="Table2" displayName="Table2" ref="A1:G2" totalsRowShown="0" headerRowDxfId="37" dataDxfId="35" headerRowBorderDxfId="36" tableBorderDxfId="34" totalsRowBorderDxfId="33">
  <tableColumns count="7">
    <tableColumn id="1" xr3:uid="{AD868546-B126-478D-9D35-74C431FC0A47}" name="Settlement Date" dataDxfId="32"/>
    <tableColumn id="2" xr3:uid="{5F91BF82-1527-4DA2-93E8-7866E71E5F9A}" name="Maturity Date" dataDxfId="31"/>
    <tableColumn id="3" xr3:uid="{11F40520-6B44-4B9F-8A09-8E4DF5A815EA}" name="Annual Coupon Rate" dataDxfId="30"/>
    <tableColumn id="4" xr3:uid="{A638C465-ADFC-41EB-A64B-67A63F1DB82E}" name="Current Price" dataDxfId="29"/>
    <tableColumn id="5" xr3:uid="{A3C0843A-FE3F-4BF3-918C-CB29D1B96E72}" name="Redemption Value" dataDxfId="28"/>
    <tableColumn id="6" xr3:uid="{0A0D9784-AE50-4DBC-AC0D-85060762AA99}" name="Payment Frequency" dataDxfId="27"/>
    <tableColumn id="7" xr3:uid="{466FBEE6-2197-416D-8225-78B1AB0C6AF9}" name="YIELD " dataDxfId="26" dataCellStyle="Percent">
      <calculatedColumnFormula>YIELD(A2, B2, C2, D2, E2, F2, 0)</calculatedColumnFormula>
    </tableColumn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393D170-9B7D-42EF-959C-2E8C9F21F4BD}" name="Table3" displayName="Table3" ref="A1:H5" totalsRowShown="0" headerRowDxfId="25" dataDxfId="23" headerRowBorderDxfId="24" tableBorderDxfId="22" totalsRowBorderDxfId="21">
  <tableColumns count="8">
    <tableColumn id="1" xr3:uid="{41B055AC-D673-4410-9671-63D92996C3C8}" name="Bond Type" dataDxfId="20"/>
    <tableColumn id="2" xr3:uid="{0CC306C3-F48C-43C6-A5F0-87423C2D3EFC}" name="Settlement Date" dataDxfId="19"/>
    <tableColumn id="3" xr3:uid="{4DB069A8-6CFB-4339-8E42-32384A9B3A8B}" name="Maturity Date" dataDxfId="18"/>
    <tableColumn id="4" xr3:uid="{7EC767CA-F18E-4B85-90DD-E99FCAA00685}" name="Annual Coupon Rate" dataDxfId="17"/>
    <tableColumn id="5" xr3:uid="{F45D0BC8-F43A-40F6-B80E-9F6E53127AA8}" name="Current Price" dataDxfId="16"/>
    <tableColumn id="6" xr3:uid="{117E4FA4-F64C-4CAB-9A00-674E61BC509F}" name="Redemption Value" dataDxfId="15"/>
    <tableColumn id="7" xr3:uid="{88FAE574-24E9-43D2-9DEC-B0EBED2E3FCF}" name="Payment Frequency" dataDxfId="14"/>
    <tableColumn id="8" xr3:uid="{BDBA84F5-9612-4287-AE62-3449D261AE2D}" name="YIELD" dataDxfId="13" dataCellStyle="Percent">
      <calculatedColumnFormula>YIELD(B2, C2, D2, E2, F2, G2, 0)</calculatedColumnFormula>
    </tableColumn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6283463-39EC-469E-B4B3-C9FCB83EE6C4}" name="Table35" displayName="Table35" ref="A1:H5" totalsRowShown="0" headerRowDxfId="12" dataDxfId="10" headerRowBorderDxfId="11" tableBorderDxfId="9" totalsRowBorderDxfId="8">
  <tableColumns count="8">
    <tableColumn id="1" xr3:uid="{37304358-FBDA-47F3-B27F-B39BC72910C9}" name="Bond Type" dataDxfId="7"/>
    <tableColumn id="2" xr3:uid="{956181AB-F70F-4FA4-B54F-EBE2B1B81A68}" name="Settlement Date" dataDxfId="6"/>
    <tableColumn id="3" xr3:uid="{984CEEAA-71F4-46A0-B056-A9982A965892}" name="Maturity Date" dataDxfId="5"/>
    <tableColumn id="4" xr3:uid="{6206CD65-F532-4576-9701-9E78E23FD40A}" name="Annual Coupon Rate" dataDxfId="4"/>
    <tableColumn id="5" xr3:uid="{5431CE51-97FF-4319-82C1-0E9CE5C36FC1}" name="Current Price" dataDxfId="3"/>
    <tableColumn id="6" xr3:uid="{7A7C5AF0-EE3D-4CE8-9B63-4A13B1854F57}" name="Redemption Value" dataDxfId="2"/>
    <tableColumn id="7" xr3:uid="{0EAF56A5-BF17-4693-ABA9-5783A350F1DF}" name="Payment Frequency" dataDxfId="1"/>
    <tableColumn id="8" xr3:uid="{02A92C76-8D0A-45A9-8E58-D92538D0986D}" name="YIELD" dataDxfId="0" dataCellStyle="Percent">
      <calculatedColumnFormula>YIELD(B2, C2, D2, E2, F2, G2, 0)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myexcelonline.com/blo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9670E-6A8F-4F8D-B0C0-B55FD2D5571D}">
  <dimension ref="A1:G8"/>
  <sheetViews>
    <sheetView tabSelected="1" workbookViewId="0">
      <selection sqref="A1:E1"/>
    </sheetView>
  </sheetViews>
  <sheetFormatPr defaultRowHeight="14.4"/>
  <cols>
    <col min="1" max="1" width="12.44140625" customWidth="1"/>
    <col min="2" max="2" width="15.21875" customWidth="1"/>
    <col min="3" max="3" width="11.88671875" customWidth="1"/>
    <col min="4" max="4" width="9.21875" customWidth="1"/>
    <col min="5" max="5" width="11.6640625" customWidth="1"/>
    <col min="6" max="6" width="8.77734375" customWidth="1"/>
    <col min="7" max="7" width="14.5546875" customWidth="1"/>
  </cols>
  <sheetData>
    <row r="1" spans="1:7" ht="18">
      <c r="A1" s="27" t="s">
        <v>27</v>
      </c>
      <c r="B1" s="27"/>
      <c r="C1" s="27"/>
      <c r="D1" s="27"/>
      <c r="E1" s="27"/>
    </row>
    <row r="3" spans="1:7" ht="43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10</v>
      </c>
      <c r="G3" s="1" t="s">
        <v>11</v>
      </c>
    </row>
    <row r="4" spans="1:7">
      <c r="A4" s="3" t="s">
        <v>5</v>
      </c>
      <c r="B4" s="4">
        <v>950</v>
      </c>
      <c r="C4" s="4">
        <v>1000</v>
      </c>
      <c r="D4" s="4">
        <v>50</v>
      </c>
      <c r="E4" s="2">
        <v>5</v>
      </c>
      <c r="F4" s="13">
        <f>(Table1[[#This Row],[Annual Coupon Payment]]/Table1[[#This Row],[Purchase Price]])*100</f>
        <v>5.2631578947368416</v>
      </c>
      <c r="G4" s="12">
        <f>RATE(Table1[[#This Row],[Years to Maturity]],Table1[[#This Row],[Annual Coupon Payment]],-Table1[[#This Row],[Purchase Price]],Table1[[#This Row],[Face Value]])*100</f>
        <v>6.1932282681518149</v>
      </c>
    </row>
    <row r="5" spans="1:7">
      <c r="A5" s="3" t="s">
        <v>6</v>
      </c>
      <c r="B5" s="4">
        <v>980</v>
      </c>
      <c r="C5" s="4">
        <v>1000</v>
      </c>
      <c r="D5" s="4">
        <v>40</v>
      </c>
      <c r="E5" s="2">
        <v>7</v>
      </c>
      <c r="F5" s="13">
        <f>(Table1[[#This Row],[Annual Coupon Payment]]/Table1[[#This Row],[Purchase Price]])*100</f>
        <v>4.0816326530612246</v>
      </c>
      <c r="G5" s="12">
        <f>RATE(Table1[[#This Row],[Years to Maturity]],Table1[[#This Row],[Annual Coupon Payment]],-Table1[[#This Row],[Purchase Price]],Table1[[#This Row],[Face Value]])*100</f>
        <v>4.3373859814700628</v>
      </c>
    </row>
    <row r="6" spans="1:7">
      <c r="A6" s="3" t="s">
        <v>7</v>
      </c>
      <c r="B6" s="4">
        <v>900</v>
      </c>
      <c r="C6" s="4">
        <v>1000</v>
      </c>
      <c r="D6" s="4">
        <v>60</v>
      </c>
      <c r="E6" s="2">
        <v>10</v>
      </c>
      <c r="F6" s="13">
        <f>(Table1[[#This Row],[Annual Coupon Payment]]/Table1[[#This Row],[Purchase Price]])*100</f>
        <v>6.666666666666667</v>
      </c>
      <c r="G6" s="12">
        <f>RATE(Table1[[#This Row],[Years to Maturity]],Table1[[#This Row],[Annual Coupon Payment]],-Table1[[#This Row],[Purchase Price]],Table1[[#This Row],[Face Value]])*100</f>
        <v>7.4537865926375124</v>
      </c>
    </row>
    <row r="7" spans="1:7">
      <c r="A7" s="3" t="s">
        <v>8</v>
      </c>
      <c r="B7" s="4">
        <v>1020</v>
      </c>
      <c r="C7" s="4">
        <v>1000</v>
      </c>
      <c r="D7" s="4">
        <v>55</v>
      </c>
      <c r="E7" s="2">
        <v>4</v>
      </c>
      <c r="F7" s="13">
        <f>(Table1[[#This Row],[Annual Coupon Payment]]/Table1[[#This Row],[Purchase Price]])*100</f>
        <v>5.3921568627450984</v>
      </c>
      <c r="G7" s="12">
        <f>RATE(Table1[[#This Row],[Years to Maturity]],Table1[[#This Row],[Annual Coupon Payment]],-Table1[[#This Row],[Purchase Price]],Table1[[#This Row],[Face Value]])*100</f>
        <v>4.9368040807767777</v>
      </c>
    </row>
    <row r="8" spans="1:7">
      <c r="A8" s="3" t="s">
        <v>9</v>
      </c>
      <c r="B8" s="4">
        <v>970</v>
      </c>
      <c r="C8" s="4">
        <v>1000</v>
      </c>
      <c r="D8" s="4">
        <v>45</v>
      </c>
      <c r="E8" s="2">
        <v>6</v>
      </c>
      <c r="F8" s="13">
        <f>(Table1[[#This Row],[Annual Coupon Payment]]/Table1[[#This Row],[Purchase Price]])*100</f>
        <v>4.6391752577319592</v>
      </c>
      <c r="G8" s="12">
        <f>RATE(Table1[[#This Row],[Years to Maturity]],Table1[[#This Row],[Annual Coupon Payment]],-Table1[[#This Row],[Purchase Price]],Table1[[#This Row],[Face Value]])*100</f>
        <v>5.0928078030224064</v>
      </c>
    </row>
  </sheetData>
  <mergeCells count="1">
    <mergeCell ref="A1:E1"/>
  </mergeCells>
  <hyperlinks>
    <hyperlink ref="A1" r:id="rId1" xr:uid="{AA8ED7B7-B70C-44CD-A8E0-8A4E3CEB2F66}"/>
  </hyperlinks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BFE2F-EFD0-460F-8D09-49EF1E67A290}">
  <dimension ref="A1:B2"/>
  <sheetViews>
    <sheetView showGridLines="0" workbookViewId="0">
      <selection activeCell="B2" sqref="B2"/>
    </sheetView>
  </sheetViews>
  <sheetFormatPr defaultRowHeight="14.4"/>
  <cols>
    <col min="1" max="1" width="14.88671875" customWidth="1"/>
    <col min="2" max="2" width="12.33203125" customWidth="1"/>
  </cols>
  <sheetData>
    <row r="1" spans="1:2">
      <c r="A1" s="26" t="s">
        <v>25</v>
      </c>
      <c r="B1" s="26" t="s">
        <v>26</v>
      </c>
    </row>
    <row r="2" spans="1:2">
      <c r="A2" s="25">
        <f>YIELDMAT(DATE(2024,1,1), DATE(2024,7,1), DATE(2023,7,1), 5%, 98, 0)</f>
        <v>8.9552238805970463E-2</v>
      </c>
      <c r="B2" s="25">
        <f>ODDLYIELD(DATE(2024,5,15), DATE(2026,10,30), DATE(2021,10,30), DATE(2026,4,30), 7%, 105, 2, 0)</f>
        <v>0.39344626012063344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10187-69BC-429F-8D53-1F2290756D8E}">
  <dimension ref="A1:G2"/>
  <sheetViews>
    <sheetView workbookViewId="0">
      <selection activeCell="G2" sqref="G2"/>
    </sheetView>
  </sheetViews>
  <sheetFormatPr defaultRowHeight="14.4"/>
  <cols>
    <col min="1" max="5" width="12.21875" customWidth="1"/>
    <col min="6" max="6" width="15.33203125" customWidth="1"/>
    <col min="7" max="7" width="12.21875" customWidth="1"/>
  </cols>
  <sheetData>
    <row r="1" spans="1:7" ht="28.8">
      <c r="A1" s="5" t="s">
        <v>17</v>
      </c>
      <c r="B1" s="6" t="s">
        <v>12</v>
      </c>
      <c r="C1" s="6" t="s">
        <v>13</v>
      </c>
      <c r="D1" s="6" t="s">
        <v>14</v>
      </c>
      <c r="E1" s="6" t="s">
        <v>15</v>
      </c>
      <c r="F1" s="6" t="s">
        <v>16</v>
      </c>
      <c r="G1" s="7" t="s">
        <v>18</v>
      </c>
    </row>
    <row r="2" spans="1:7">
      <c r="A2" s="14">
        <v>45292</v>
      </c>
      <c r="B2" s="15">
        <v>47119</v>
      </c>
      <c r="C2" s="16">
        <v>0.05</v>
      </c>
      <c r="D2" s="10">
        <v>950</v>
      </c>
      <c r="E2" s="10">
        <v>1000</v>
      </c>
      <c r="F2" s="11">
        <v>2</v>
      </c>
      <c r="G2" s="17">
        <f>YIELD(A2, B2, C2, D2, E2, F2, 0)</f>
        <v>1.542919347974901E-2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FE763-C703-49B2-86E6-1DA9DEC4B346}">
  <dimension ref="A1:H5"/>
  <sheetViews>
    <sheetView workbookViewId="0">
      <selection activeCell="H2" sqref="H2"/>
    </sheetView>
  </sheetViews>
  <sheetFormatPr defaultRowHeight="14.4"/>
  <cols>
    <col min="1" max="8" width="12" customWidth="1"/>
  </cols>
  <sheetData>
    <row r="1" spans="1:8" ht="28.8">
      <c r="A1" s="5" t="s">
        <v>19</v>
      </c>
      <c r="B1" s="6" t="s">
        <v>17</v>
      </c>
      <c r="C1" s="6" t="s">
        <v>12</v>
      </c>
      <c r="D1" s="6" t="s">
        <v>13</v>
      </c>
      <c r="E1" s="6" t="s">
        <v>14</v>
      </c>
      <c r="F1" s="6" t="s">
        <v>15</v>
      </c>
      <c r="G1" s="6" t="s">
        <v>16</v>
      </c>
      <c r="H1" s="7" t="s">
        <v>24</v>
      </c>
    </row>
    <row r="2" spans="1:8">
      <c r="A2" s="18" t="s">
        <v>20</v>
      </c>
      <c r="B2" s="19">
        <v>45292</v>
      </c>
      <c r="C2" s="19">
        <v>47484</v>
      </c>
      <c r="D2" s="20">
        <v>6.5000000000000002E-2</v>
      </c>
      <c r="E2" s="8">
        <v>920</v>
      </c>
      <c r="F2" s="8">
        <v>1000</v>
      </c>
      <c r="G2" s="9">
        <v>2</v>
      </c>
      <c r="H2" s="23">
        <f>YIELD(B2, C2, D2, E2, F2, G2, 0)</f>
        <v>2.0749487355182842E-2</v>
      </c>
    </row>
    <row r="3" spans="1:8">
      <c r="A3" s="18" t="s">
        <v>21</v>
      </c>
      <c r="B3" s="19">
        <v>45292</v>
      </c>
      <c r="C3" s="19">
        <v>49310</v>
      </c>
      <c r="D3" s="20">
        <v>7.1999999999999995E-2</v>
      </c>
      <c r="E3" s="8">
        <v>880</v>
      </c>
      <c r="F3" s="8">
        <v>1000</v>
      </c>
      <c r="G3" s="9">
        <v>2</v>
      </c>
      <c r="H3" s="23">
        <f>YIELD(B3, C3, D3, E3, F3, G3, 0)</f>
        <v>1.936472235797872E-2</v>
      </c>
    </row>
    <row r="4" spans="1:8">
      <c r="A4" s="18" t="s">
        <v>22</v>
      </c>
      <c r="B4" s="19">
        <v>45292</v>
      </c>
      <c r="C4" s="19">
        <v>48214</v>
      </c>
      <c r="D4" s="20">
        <v>0.04</v>
      </c>
      <c r="E4" s="8">
        <v>970</v>
      </c>
      <c r="F4" s="8">
        <v>1000</v>
      </c>
      <c r="G4" s="9">
        <v>2</v>
      </c>
      <c r="H4" s="23">
        <f>YIELD(B4, C4, D4, E4, F4, G4, 0)</f>
        <v>7.8767695279375275E-3</v>
      </c>
    </row>
    <row r="5" spans="1:8">
      <c r="A5" s="21" t="s">
        <v>23</v>
      </c>
      <c r="B5" s="15">
        <v>45292</v>
      </c>
      <c r="C5" s="15">
        <v>51136</v>
      </c>
      <c r="D5" s="22">
        <v>3.7999999999999999E-2</v>
      </c>
      <c r="E5" s="10">
        <v>950</v>
      </c>
      <c r="F5" s="10">
        <v>1000</v>
      </c>
      <c r="G5" s="9">
        <v>2</v>
      </c>
      <c r="H5" s="24">
        <f>YIELD(B5, C5, D5, E5, F5, G5, 0)</f>
        <v>7.1117105586595755E-3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2C94C-DF6B-48EB-992F-6BB48C4D09DA}">
  <dimension ref="A1:H5"/>
  <sheetViews>
    <sheetView workbookViewId="0">
      <selection activeCell="K22" sqref="K22"/>
    </sheetView>
  </sheetViews>
  <sheetFormatPr defaultRowHeight="14.4"/>
  <cols>
    <col min="1" max="8" width="12" customWidth="1"/>
  </cols>
  <sheetData>
    <row r="1" spans="1:8" ht="28.8">
      <c r="A1" s="5" t="s">
        <v>19</v>
      </c>
      <c r="B1" s="6" t="s">
        <v>17</v>
      </c>
      <c r="C1" s="6" t="s">
        <v>12</v>
      </c>
      <c r="D1" s="6" t="s">
        <v>13</v>
      </c>
      <c r="E1" s="6" t="s">
        <v>14</v>
      </c>
      <c r="F1" s="6" t="s">
        <v>15</v>
      </c>
      <c r="G1" s="6" t="s">
        <v>16</v>
      </c>
      <c r="H1" s="7" t="s">
        <v>24</v>
      </c>
    </row>
    <row r="2" spans="1:8">
      <c r="A2" s="18" t="s">
        <v>20</v>
      </c>
      <c r="B2" s="19">
        <v>45292</v>
      </c>
      <c r="C2" s="19">
        <v>47484</v>
      </c>
      <c r="D2" s="20">
        <v>6.5000000000000002E-2</v>
      </c>
      <c r="E2" s="8">
        <v>920</v>
      </c>
      <c r="F2" s="8">
        <v>1000</v>
      </c>
      <c r="G2" s="9">
        <v>2</v>
      </c>
      <c r="H2" s="23">
        <f>YIELD(B2, C2, D2, E2, F2, G2, 0)</f>
        <v>2.0749487355182842E-2</v>
      </c>
    </row>
    <row r="3" spans="1:8">
      <c r="A3" s="18" t="s">
        <v>21</v>
      </c>
      <c r="B3" s="19">
        <v>45292</v>
      </c>
      <c r="C3" s="19">
        <v>49310</v>
      </c>
      <c r="D3" s="20">
        <v>7.1999999999999995E-2</v>
      </c>
      <c r="E3" s="8">
        <v>880</v>
      </c>
      <c r="F3" s="8">
        <v>1000</v>
      </c>
      <c r="G3" s="9">
        <v>2</v>
      </c>
      <c r="H3" s="23">
        <f>YIELD(B3, C3, D3, E3, F3, G3, 0)</f>
        <v>1.936472235797872E-2</v>
      </c>
    </row>
    <row r="4" spans="1:8">
      <c r="A4" s="18" t="s">
        <v>22</v>
      </c>
      <c r="B4" s="19">
        <v>45292</v>
      </c>
      <c r="C4" s="19">
        <v>48214</v>
      </c>
      <c r="D4" s="20">
        <v>0.04</v>
      </c>
      <c r="E4" s="8">
        <v>970</v>
      </c>
      <c r="F4" s="8">
        <v>1000</v>
      </c>
      <c r="G4" s="9">
        <v>1</v>
      </c>
      <c r="H4" s="23">
        <f>YIELD(B4, C4, D4, E4, F4, G4, 0)</f>
        <v>7.8842659138526582E-3</v>
      </c>
    </row>
    <row r="5" spans="1:8">
      <c r="A5" s="21" t="s">
        <v>23</v>
      </c>
      <c r="B5" s="15">
        <v>45292</v>
      </c>
      <c r="C5" s="15">
        <v>51136</v>
      </c>
      <c r="D5" s="22">
        <v>3.7999999999999999E-2</v>
      </c>
      <c r="E5" s="10">
        <v>950</v>
      </c>
      <c r="F5" s="10">
        <v>1000</v>
      </c>
      <c r="G5" s="9">
        <v>2</v>
      </c>
      <c r="H5" s="24">
        <f>YIELD(B5, C5, D5, E5, F5, G5, 0)</f>
        <v>7.1117105586595755E-3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</vt:lpstr>
      <vt:lpstr>Sheet1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2025-03-07T22:18:01Z</dcterms:created>
  <dcterms:modified xsi:type="dcterms:W3CDTF">2025-03-09T14:46:07Z</dcterms:modified>
</cp:coreProperties>
</file>